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quesada\Documents\Año 2017\Manuales de Evaluac 2017\"/>
    </mc:Choice>
  </mc:AlternateContent>
  <bookViews>
    <workbookView xWindow="0" yWindow="0" windowWidth="19440" windowHeight="13740" tabRatio="391"/>
  </bookViews>
  <sheets>
    <sheet name="Ficha de evaluación Spa" sheetId="1" r:id="rId1"/>
    <sheet name="Parámetros" sheetId="3" state="hidden" r:id="rId2"/>
  </sheets>
  <definedNames>
    <definedName name="_xlnm._FilterDatabase" localSheetId="0" hidden="1">'Ficha de evaluación Spa'!$A$235:$E$280</definedName>
    <definedName name="Calificación">Parámetros!$B$2:$B$6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8" i="1" l="1"/>
  <c r="E186" i="1"/>
  <c r="F186" i="1"/>
  <c r="D230" i="1"/>
  <c r="D133" i="1"/>
  <c r="D87" i="1"/>
  <c r="D59" i="1"/>
  <c r="E125" i="1"/>
  <c r="F125" i="1"/>
  <c r="F107" i="1"/>
  <c r="E77" i="1"/>
  <c r="E72" i="1"/>
  <c r="F72" i="1"/>
  <c r="D329" i="1" l="1"/>
  <c r="D351" i="1" s="1"/>
  <c r="F328" i="1"/>
  <c r="E328" i="1"/>
  <c r="D348" i="1" l="1"/>
  <c r="D311" i="1"/>
  <c r="D350" i="1" s="1"/>
  <c r="F307" i="1"/>
  <c r="E307" i="1"/>
  <c r="F306" i="1"/>
  <c r="E306" i="1"/>
  <c r="F305" i="1"/>
  <c r="E305" i="1"/>
  <c r="F304" i="1"/>
  <c r="E304" i="1"/>
  <c r="F303" i="1"/>
  <c r="E303" i="1"/>
  <c r="F302" i="1"/>
  <c r="E302" i="1"/>
  <c r="F301" i="1"/>
  <c r="E301" i="1"/>
  <c r="F300" i="1"/>
  <c r="E300" i="1"/>
  <c r="F299" i="1"/>
  <c r="E299" i="1"/>
  <c r="F298" i="1"/>
  <c r="E298" i="1"/>
  <c r="F296" i="1"/>
  <c r="E296" i="1"/>
  <c r="F295" i="1"/>
  <c r="E295" i="1"/>
  <c r="F294" i="1"/>
  <c r="E294" i="1"/>
  <c r="F293" i="1"/>
  <c r="E293" i="1"/>
  <c r="F292" i="1"/>
  <c r="E292" i="1"/>
  <c r="F291" i="1"/>
  <c r="E291" i="1"/>
  <c r="F290" i="1"/>
  <c r="E290" i="1"/>
  <c r="F289" i="1"/>
  <c r="E289" i="1"/>
  <c r="F288" i="1"/>
  <c r="E288" i="1"/>
  <c r="F287" i="1"/>
  <c r="E287" i="1"/>
  <c r="F286" i="1"/>
  <c r="E286" i="1"/>
  <c r="F285" i="1"/>
  <c r="E285" i="1"/>
  <c r="F277" i="1" l="1"/>
  <c r="D349" i="1"/>
  <c r="F147" i="1"/>
  <c r="F146" i="1"/>
  <c r="F145" i="1"/>
  <c r="F144" i="1"/>
  <c r="F143" i="1"/>
  <c r="D148" i="1"/>
  <c r="D346" i="1" s="1"/>
  <c r="F308" i="1"/>
  <c r="F311" i="1" s="1"/>
  <c r="H350" i="1" s="1"/>
  <c r="E308" i="1"/>
  <c r="E311" i="1" s="1"/>
  <c r="F350" i="1" s="1"/>
  <c r="F142" i="1"/>
  <c r="E142" i="1"/>
  <c r="F141" i="1"/>
  <c r="E141" i="1"/>
  <c r="F140" i="1"/>
  <c r="E140" i="1"/>
  <c r="F139" i="1"/>
  <c r="E139" i="1"/>
  <c r="F276" i="1"/>
  <c r="E276" i="1"/>
  <c r="F275" i="1"/>
  <c r="E275" i="1"/>
  <c r="D345" i="1"/>
  <c r="F124" i="1"/>
  <c r="E124" i="1"/>
  <c r="F123" i="1"/>
  <c r="E123" i="1"/>
  <c r="F122" i="1"/>
  <c r="E122" i="1"/>
  <c r="F121" i="1"/>
  <c r="E121" i="1"/>
  <c r="F120" i="1"/>
  <c r="E120" i="1"/>
  <c r="F228" i="1"/>
  <c r="E228" i="1"/>
  <c r="F227" i="1"/>
  <c r="E227" i="1"/>
  <c r="F226" i="1"/>
  <c r="E226" i="1"/>
  <c r="F225" i="1"/>
  <c r="E225" i="1"/>
  <c r="F224" i="1"/>
  <c r="E224" i="1"/>
  <c r="F223" i="1"/>
  <c r="E223" i="1"/>
  <c r="F222" i="1"/>
  <c r="E222" i="1"/>
  <c r="F221" i="1"/>
  <c r="E221" i="1"/>
  <c r="F220" i="1"/>
  <c r="E220" i="1"/>
  <c r="F219" i="1"/>
  <c r="E219" i="1"/>
  <c r="F218" i="1"/>
  <c r="E218" i="1"/>
  <c r="F217" i="1"/>
  <c r="E217" i="1"/>
  <c r="D161" i="1"/>
  <c r="D347" i="1" s="1"/>
  <c r="F160" i="1"/>
  <c r="E160" i="1"/>
  <c r="E229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184" i="1"/>
  <c r="E177" i="1"/>
  <c r="E178" i="1"/>
  <c r="E179" i="1"/>
  <c r="E180" i="1"/>
  <c r="E181" i="1"/>
  <c r="E182" i="1"/>
  <c r="E176" i="1"/>
  <c r="E169" i="1"/>
  <c r="E170" i="1"/>
  <c r="E171" i="1"/>
  <c r="E172" i="1"/>
  <c r="E173" i="1"/>
  <c r="E174" i="1"/>
  <c r="E168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1" i="1"/>
  <c r="E111" i="1"/>
  <c r="F110" i="1"/>
  <c r="E110" i="1"/>
  <c r="F109" i="1"/>
  <c r="E109" i="1"/>
  <c r="F108" i="1"/>
  <c r="E108" i="1"/>
  <c r="F106" i="1"/>
  <c r="E106" i="1"/>
  <c r="F105" i="1"/>
  <c r="E105" i="1"/>
  <c r="F104" i="1"/>
  <c r="E104" i="1"/>
  <c r="F102" i="1"/>
  <c r="E102" i="1"/>
  <c r="F101" i="1"/>
  <c r="E101" i="1"/>
  <c r="F99" i="1"/>
  <c r="E99" i="1"/>
  <c r="F98" i="1"/>
  <c r="E98" i="1"/>
  <c r="F97" i="1"/>
  <c r="E97" i="1"/>
  <c r="F96" i="1"/>
  <c r="E96" i="1"/>
  <c r="F94" i="1"/>
  <c r="E94" i="1"/>
  <c r="D344" i="1"/>
  <c r="F76" i="1"/>
  <c r="E76" i="1"/>
  <c r="F75" i="1"/>
  <c r="E75" i="1"/>
  <c r="F74" i="1"/>
  <c r="E74" i="1"/>
  <c r="F73" i="1"/>
  <c r="E73" i="1"/>
  <c r="F71" i="1"/>
  <c r="E71" i="1"/>
  <c r="F70" i="1"/>
  <c r="E70" i="1"/>
  <c r="F68" i="1"/>
  <c r="E68" i="1"/>
  <c r="F67" i="1"/>
  <c r="E67" i="1"/>
  <c r="F66" i="1"/>
  <c r="E66" i="1"/>
  <c r="D39" i="1"/>
  <c r="D342" i="1" s="1"/>
  <c r="D17" i="1"/>
  <c r="D341" i="1" s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D312" i="1" l="1"/>
  <c r="G350" i="1" s="1"/>
  <c r="E148" i="1"/>
  <c r="F148" i="1"/>
  <c r="H346" i="1" s="1"/>
  <c r="E133" i="1"/>
  <c r="E230" i="1"/>
  <c r="F133" i="1"/>
  <c r="H345" i="1" s="1"/>
  <c r="E87" i="1"/>
  <c r="F87" i="1"/>
  <c r="H344" i="1" s="1"/>
  <c r="E39" i="1"/>
  <c r="F39" i="1"/>
  <c r="H342" i="1" s="1"/>
  <c r="D343" i="1"/>
  <c r="D313" i="1" l="1"/>
  <c r="D231" i="1"/>
  <c r="G348" i="1" s="1"/>
  <c r="F348" i="1"/>
  <c r="D134" i="1"/>
  <c r="G345" i="1" s="1"/>
  <c r="F345" i="1"/>
  <c r="D40" i="1"/>
  <c r="G342" i="1" s="1"/>
  <c r="F342" i="1"/>
  <c r="D88" i="1"/>
  <c r="G344" i="1" s="1"/>
  <c r="F344" i="1"/>
  <c r="D149" i="1"/>
  <c r="G346" i="1" s="1"/>
  <c r="F346" i="1"/>
  <c r="D352" i="1"/>
  <c r="F327" i="1"/>
  <c r="F326" i="1"/>
  <c r="F325" i="1"/>
  <c r="F324" i="1"/>
  <c r="F323" i="1"/>
  <c r="F322" i="1"/>
  <c r="F321" i="1"/>
  <c r="F320" i="1"/>
  <c r="F319" i="1"/>
  <c r="F318" i="1"/>
  <c r="F317" i="1"/>
  <c r="E327" i="1"/>
  <c r="E326" i="1"/>
  <c r="E325" i="1"/>
  <c r="E324" i="1"/>
  <c r="E323" i="1"/>
  <c r="E322" i="1"/>
  <c r="E321" i="1"/>
  <c r="E320" i="1"/>
  <c r="E319" i="1"/>
  <c r="E318" i="1"/>
  <c r="E317" i="1"/>
  <c r="F273" i="1"/>
  <c r="F272" i="1"/>
  <c r="F271" i="1"/>
  <c r="F270" i="1"/>
  <c r="F268" i="1"/>
  <c r="F267" i="1"/>
  <c r="F266" i="1"/>
  <c r="F265" i="1"/>
  <c r="F263" i="1"/>
  <c r="F262" i="1"/>
  <c r="F261" i="1"/>
  <c r="F260" i="1"/>
  <c r="F259" i="1"/>
  <c r="F257" i="1"/>
  <c r="F256" i="1"/>
  <c r="F255" i="1"/>
  <c r="F254" i="1"/>
  <c r="F253" i="1"/>
  <c r="F251" i="1"/>
  <c r="F250" i="1"/>
  <c r="F249" i="1"/>
  <c r="F248" i="1"/>
  <c r="F246" i="1"/>
  <c r="F245" i="1"/>
  <c r="F244" i="1"/>
  <c r="F243" i="1"/>
  <c r="F242" i="1"/>
  <c r="F241" i="1"/>
  <c r="F240" i="1"/>
  <c r="F239" i="1"/>
  <c r="F238" i="1"/>
  <c r="F237" i="1"/>
  <c r="E273" i="1"/>
  <c r="E272" i="1"/>
  <c r="E271" i="1"/>
  <c r="E270" i="1"/>
  <c r="E268" i="1"/>
  <c r="E267" i="1"/>
  <c r="E266" i="1"/>
  <c r="E265" i="1"/>
  <c r="E263" i="1"/>
  <c r="E262" i="1"/>
  <c r="E261" i="1"/>
  <c r="E260" i="1"/>
  <c r="E259" i="1"/>
  <c r="E257" i="1"/>
  <c r="E256" i="1"/>
  <c r="E255" i="1"/>
  <c r="E254" i="1"/>
  <c r="E253" i="1"/>
  <c r="E251" i="1"/>
  <c r="E250" i="1"/>
  <c r="E249" i="1"/>
  <c r="E248" i="1"/>
  <c r="E246" i="1"/>
  <c r="E245" i="1"/>
  <c r="E244" i="1"/>
  <c r="E243" i="1"/>
  <c r="E242" i="1"/>
  <c r="E241" i="1"/>
  <c r="E240" i="1"/>
  <c r="E239" i="1"/>
  <c r="E238" i="1"/>
  <c r="E237" i="1"/>
  <c r="F229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5" i="1"/>
  <c r="F184" i="1"/>
  <c r="F182" i="1"/>
  <c r="F181" i="1"/>
  <c r="F180" i="1"/>
  <c r="F179" i="1"/>
  <c r="F178" i="1"/>
  <c r="F177" i="1"/>
  <c r="F176" i="1"/>
  <c r="F174" i="1"/>
  <c r="F173" i="1"/>
  <c r="F172" i="1"/>
  <c r="F171" i="1"/>
  <c r="F170" i="1"/>
  <c r="F169" i="1"/>
  <c r="F168" i="1"/>
  <c r="F159" i="1"/>
  <c r="F158" i="1"/>
  <c r="F157" i="1"/>
  <c r="F156" i="1"/>
  <c r="F155" i="1"/>
  <c r="F154" i="1"/>
  <c r="E159" i="1"/>
  <c r="E158" i="1"/>
  <c r="E157" i="1"/>
  <c r="E156" i="1"/>
  <c r="E155" i="1"/>
  <c r="E154" i="1"/>
  <c r="D89" i="1" l="1"/>
  <c r="D150" i="1"/>
  <c r="E343" i="1"/>
  <c r="D333" i="1"/>
  <c r="D41" i="1"/>
  <c r="F329" i="1"/>
  <c r="H351" i="1" s="1"/>
  <c r="E329" i="1"/>
  <c r="D135" i="1"/>
  <c r="E351" i="1"/>
  <c r="E350" i="1"/>
  <c r="E348" i="1"/>
  <c r="E346" i="1"/>
  <c r="E341" i="1"/>
  <c r="E349" i="1"/>
  <c r="E342" i="1"/>
  <c r="E344" i="1"/>
  <c r="E347" i="1"/>
  <c r="E345" i="1"/>
  <c r="F230" i="1"/>
  <c r="F161" i="1"/>
  <c r="H347" i="1" s="1"/>
  <c r="E278" i="1"/>
  <c r="F278" i="1"/>
  <c r="H349" i="1" s="1"/>
  <c r="E161" i="1"/>
  <c r="E352" i="1" l="1"/>
  <c r="D279" i="1"/>
  <c r="G349" i="1" s="1"/>
  <c r="F349" i="1"/>
  <c r="D162" i="1"/>
  <c r="G347" i="1" s="1"/>
  <c r="F347" i="1"/>
  <c r="D232" i="1"/>
  <c r="H348" i="1"/>
  <c r="D330" i="1"/>
  <c r="G351" i="1" s="1"/>
  <c r="F351" i="1"/>
  <c r="D280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16" i="1"/>
  <c r="E15" i="1"/>
  <c r="E14" i="1"/>
  <c r="E13" i="1"/>
  <c r="E12" i="1"/>
  <c r="F13" i="1"/>
  <c r="F14" i="1"/>
  <c r="F15" i="1"/>
  <c r="F16" i="1"/>
  <c r="F12" i="1"/>
  <c r="D331" i="1" l="1"/>
  <c r="D163" i="1"/>
  <c r="E59" i="1"/>
  <c r="F59" i="1"/>
  <c r="H343" i="1" s="1"/>
  <c r="F17" i="1"/>
  <c r="H341" i="1" s="1"/>
  <c r="E17" i="1"/>
  <c r="H352" i="1" l="1"/>
  <c r="D60" i="1"/>
  <c r="G343" i="1" s="1"/>
  <c r="F343" i="1"/>
  <c r="D18" i="1"/>
  <c r="G341" i="1" s="1"/>
  <c r="F341" i="1"/>
  <c r="F352" i="1" s="1"/>
  <c r="D334" i="1" s="1"/>
  <c r="D61" i="1"/>
  <c r="D19" i="1" l="1"/>
  <c r="G352" i="1"/>
  <c r="D335" i="1" s="1"/>
  <c r="I350" i="1" l="1"/>
  <c r="I345" i="1"/>
  <c r="I342" i="1"/>
  <c r="I344" i="1"/>
  <c r="I346" i="1"/>
  <c r="I347" i="1"/>
  <c r="I349" i="1"/>
  <c r="I351" i="1"/>
  <c r="I348" i="1"/>
  <c r="I341" i="1"/>
  <c r="I343" i="1"/>
  <c r="I352" i="1" l="1"/>
  <c r="D336" i="1" s="1"/>
</calcChain>
</file>

<file path=xl/sharedStrings.xml><?xml version="1.0" encoding="utf-8"?>
<sst xmlns="http://schemas.openxmlformats.org/spreadsheetml/2006/main" count="611" uniqueCount="515">
  <si>
    <t>NA</t>
  </si>
  <si>
    <t>Personal de mantenimiento</t>
  </si>
  <si>
    <t>Se dispone de rotulación clara y visible que identifique el establecimiento</t>
  </si>
  <si>
    <t xml:space="preserve">Se cuenta con estacionamiento para el uso de los clientes </t>
  </si>
  <si>
    <t>Se dispone de un espacio vestibular para el recibimiento de los clientes</t>
  </si>
  <si>
    <t xml:space="preserve">Se dispone de un área de recepción para la atención y registro de los clientes </t>
  </si>
  <si>
    <t>Anfitriones</t>
  </si>
  <si>
    <t>Recepcionistas</t>
  </si>
  <si>
    <t>Fisioterapeutas</t>
  </si>
  <si>
    <t>Estilistas</t>
  </si>
  <si>
    <t>Instructores (yoga, pilates, gimnasio, entre otros)</t>
  </si>
  <si>
    <t>Asesoría nutricional</t>
  </si>
  <si>
    <t>Misceláneos</t>
  </si>
  <si>
    <t>Guardas de seguridad</t>
  </si>
  <si>
    <t>Jardineros</t>
  </si>
  <si>
    <t>Se dispone de un área para uso exclusivo de los colaboradores</t>
  </si>
  <si>
    <t>I</t>
  </si>
  <si>
    <t>Se informa al cliente sobre el código de comportamiento</t>
  </si>
  <si>
    <t>Existen extintores tipo ABC o equivalentes</t>
  </si>
  <si>
    <t>Existen luces de emergencia y/o planta eléctrica</t>
  </si>
  <si>
    <t>Atención médica</t>
  </si>
  <si>
    <t>Alimentación saludable</t>
  </si>
  <si>
    <t>Se dispone de salas de atención para la aplicación de los tratamientos</t>
  </si>
  <si>
    <t>Tratamientos del aire libre</t>
  </si>
  <si>
    <t>Se dispone de salas de relajación para los clientes</t>
  </si>
  <si>
    <t xml:space="preserve">Se valora el nivel de satisfacción del cliente </t>
  </si>
  <si>
    <t>Batas de baño</t>
  </si>
  <si>
    <t>Se dispone de gimnasio</t>
  </si>
  <si>
    <t>Se dispone de aguas turbulentas para uso exclusivo de los clientes</t>
  </si>
  <si>
    <t>Masajes</t>
  </si>
  <si>
    <t>Faciales</t>
  </si>
  <si>
    <t>Manicure/Pedicure</t>
  </si>
  <si>
    <t>Depilación</t>
  </si>
  <si>
    <t>Servicio de niñera</t>
  </si>
  <si>
    <t>Servicio de atención mascotas</t>
  </si>
  <si>
    <t>Facilidades</t>
  </si>
  <si>
    <t xml:space="preserve">Amenidades </t>
  </si>
  <si>
    <t>Champú</t>
  </si>
  <si>
    <t>Gorra de baño</t>
  </si>
  <si>
    <t>Jabón y/o gel de baño</t>
  </si>
  <si>
    <t>Peine</t>
  </si>
  <si>
    <t>Se dispone de un área de vestidores</t>
  </si>
  <si>
    <t>Se dispone de un área de casilleros</t>
  </si>
  <si>
    <t xml:space="preserve">Se dispone de un área de lavandería </t>
  </si>
  <si>
    <t>Acondicionador</t>
  </si>
  <si>
    <t>Vincha</t>
  </si>
  <si>
    <t>Pantuflas / Sandalias</t>
  </si>
  <si>
    <t>Crema corporal</t>
  </si>
  <si>
    <t>Enjuague bucal</t>
  </si>
  <si>
    <t>Paños faciales</t>
  </si>
  <si>
    <t>Antifaz de tela</t>
  </si>
  <si>
    <t xml:space="preserve">Sombrilla </t>
  </si>
  <si>
    <t xml:space="preserve">Toallas calientes </t>
  </si>
  <si>
    <t xml:space="preserve">Toallas </t>
  </si>
  <si>
    <t>Estuche de aseo</t>
  </si>
  <si>
    <t>Espejo de aumento</t>
  </si>
  <si>
    <t>Existe código para el comportamiento del cliente</t>
  </si>
  <si>
    <t>Cumple con las regulaciones para su operación establecidas por el Ministerio de Salud</t>
  </si>
  <si>
    <t xml:space="preserve">Dispone de un reglamento interno de operación </t>
  </si>
  <si>
    <t>Secadora de cabello</t>
  </si>
  <si>
    <t>Esponja de baño</t>
  </si>
  <si>
    <t>Loción refrescante para cuerpo</t>
  </si>
  <si>
    <t xml:space="preserve">Se entrega ficha de perfil del cliente </t>
  </si>
  <si>
    <t>Se ofrece para la venta los productos utilizados en los tratamientos</t>
  </si>
  <si>
    <t>Supervisor</t>
  </si>
  <si>
    <t>Se cuenta con un reservorio de agua potable</t>
  </si>
  <si>
    <t>Hidroterapia</t>
  </si>
  <si>
    <t xml:space="preserve">Corporales </t>
  </si>
  <si>
    <t>Recepción</t>
  </si>
  <si>
    <t>Salas de relajación</t>
  </si>
  <si>
    <t>Observaciones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</si>
  <si>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</si>
  <si>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</si>
  <si>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</si>
  <si>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</si>
  <si>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</si>
  <si>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</si>
  <si>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</si>
  <si>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</si>
  <si>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</si>
  <si>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Aguas Turbulentas</t>
  </si>
  <si>
    <t>Servicios sanitarios para uso exclusivo de los clientes</t>
  </si>
  <si>
    <t>Se dispone de servicios sanitarios en unidades separadas  por sexo</t>
  </si>
  <si>
    <t>Existen dispositivos de alarma: detectores de humo, detectores de gas, rotura de vidrios, botón de pánico, sensor de movimiento, sensor magnético de puertas y ventanas u otros</t>
  </si>
  <si>
    <t xml:space="preserve">Las salidas de emergencias se encuentran visibles y rotuladas </t>
  </si>
  <si>
    <t>Se cuenta con dispositivos de monitoreo: circuito cerrado de televisión u otro</t>
  </si>
  <si>
    <t xml:space="preserve">En el sauna se dispone de mobiliario 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</si>
  <si>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</si>
  <si>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</si>
  <si>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</si>
  <si>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</si>
  <si>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</si>
  <si>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</si>
  <si>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</si>
  <si>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</si>
  <si>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</si>
  <si>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</si>
  <si>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</si>
  <si>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</si>
  <si>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</si>
  <si>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</si>
  <si>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</si>
  <si>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</si>
  <si>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</si>
  <si>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</si>
  <si>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</si>
  <si>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</si>
  <si>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</si>
  <si>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</si>
  <si>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</si>
  <si>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</si>
  <si>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</si>
  <si>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</si>
  <si>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</si>
  <si>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</si>
  <si>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</si>
  <si>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</si>
  <si>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</si>
  <si>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</si>
  <si>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</si>
  <si>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</si>
  <si>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</si>
  <si>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</si>
  <si>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</si>
  <si>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</si>
  <si>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</si>
  <si>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</si>
  <si>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</si>
  <si>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</si>
  <si>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</si>
  <si>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</si>
  <si>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</si>
  <si>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</si>
  <si>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</si>
  <si>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</si>
  <si>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</si>
  <si>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</si>
  <si>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</si>
  <si>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</si>
  <si>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</si>
  <si>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</si>
  <si>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</si>
  <si>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</si>
  <si>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</si>
  <si>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</si>
  <si>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</si>
  <si>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</si>
  <si>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</si>
  <si>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</si>
  <si>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</si>
  <si>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Capítulo</t>
  </si>
  <si>
    <t>II</t>
  </si>
  <si>
    <t>III</t>
  </si>
  <si>
    <t>IV</t>
  </si>
  <si>
    <t>V</t>
  </si>
  <si>
    <t>VI</t>
  </si>
  <si>
    <t>VII</t>
  </si>
  <si>
    <t>VIII</t>
  </si>
  <si>
    <t>IX</t>
  </si>
  <si>
    <t>TOTAL</t>
  </si>
  <si>
    <t>Servicios</t>
  </si>
  <si>
    <t>Recurso Humano</t>
  </si>
  <si>
    <t>Tratamientos</t>
  </si>
  <si>
    <t>Arquitectura</t>
  </si>
  <si>
    <t>Espacios complementarios</t>
  </si>
  <si>
    <t>Servicios complementarios</t>
  </si>
  <si>
    <t>Vestíbulo</t>
  </si>
  <si>
    <t xml:space="preserve">Estacionamiento </t>
  </si>
  <si>
    <t>Rotulación</t>
  </si>
  <si>
    <t>Área de alimentación</t>
  </si>
  <si>
    <t>Piscina</t>
  </si>
  <si>
    <t>Sauna</t>
  </si>
  <si>
    <t xml:space="preserve">Baño de vapor </t>
  </si>
  <si>
    <t>Gimnasio</t>
  </si>
  <si>
    <t>Se dispone de oficina administrativa</t>
  </si>
  <si>
    <t>Otros espacios</t>
  </si>
  <si>
    <t>Manicuristas / pedicuristas</t>
  </si>
  <si>
    <t>Cumple con las regulaciones para su operación establecidas por la Municipalidad local</t>
  </si>
  <si>
    <t>Existe código del servicio al cliente para cada puesto</t>
  </si>
  <si>
    <t>Nombre del establecimiento:</t>
  </si>
  <si>
    <t xml:space="preserve">Se cuenta con un huerta orgánica para consumo del establecimiento </t>
  </si>
  <si>
    <t>9.10</t>
  </si>
  <si>
    <t>Descripción de los ingredientes en la carta del menú</t>
  </si>
  <si>
    <t>Detalle del balance nutricional en la carta del menú</t>
  </si>
  <si>
    <t>Los espacios se encuentran debidamente demarcados</t>
  </si>
  <si>
    <t xml:space="preserve">Se cuenta con rotulación de las políticas de uso visible al cliente </t>
  </si>
  <si>
    <t>Se dispone de iluminación apropiada de acuerdo a la funcionalidad del espacio</t>
  </si>
  <si>
    <t>Se dispone de mobiliario para la atención de los clientes</t>
  </si>
  <si>
    <t>Se dispone de decoración armoniosa</t>
  </si>
  <si>
    <t>Se percibe aromas agradables: naturales y/o artificiales.</t>
  </si>
  <si>
    <t>Se percibe sonidos agradables: naturales y/o artificiales.</t>
  </si>
  <si>
    <t>Se dispone de equipo audiovisual para la presentación de los tratamientos, paquetes, promociones u otros</t>
  </si>
  <si>
    <t xml:space="preserve">Se dispone de mobiliario para la estancia de los clientes </t>
  </si>
  <si>
    <t>Se dispone de decoración armoniosa de acuerdo a la funcionalidad del espacio</t>
  </si>
  <si>
    <t>Se percibe aromas agradables: naturales y/o artificiales</t>
  </si>
  <si>
    <t>Se percibe sonidos agradables: naturales y/o artificiales</t>
  </si>
  <si>
    <t>Se dispone de material de lectura accesible al cliente: revistas, libros, periódicos, tabletas digitales, entre otros</t>
  </si>
  <si>
    <t>Se dispone de mobiliario: inodoro, lavamanos, mingitorios, grifería, muebles, entre otros</t>
  </si>
  <si>
    <t>Existe un sistema para el secado de manos: toallas de papel, paños de tela, secador automático u otros</t>
  </si>
  <si>
    <t>La ducha cuenta con superficie de piso antideslizante</t>
  </si>
  <si>
    <t>La ducha cuenta con paredes lisas, impermeables y de fácil limpieza</t>
  </si>
  <si>
    <t>Fuera de la ducha se cuenta con un tapete para pies</t>
  </si>
  <si>
    <t xml:space="preserve">Se dispone de iluminación apropiada de acuerdo a la funcionalidad del espacio </t>
  </si>
  <si>
    <t xml:space="preserve">Se dispone de decoración armoniosa </t>
  </si>
  <si>
    <t>Se dispone de reloj para la administración del tiempo</t>
  </si>
  <si>
    <t>Se dispone de dispositivos para la ventilación: ventanas, aire acondicionado, extractor de aire, abanico u otros</t>
  </si>
  <si>
    <t>Se dispone de lavamanos para la higienización antes, durante y post tratamiento</t>
  </si>
  <si>
    <t>Se dispone de duchas para uso exclusivo de los clientes</t>
  </si>
  <si>
    <t>La ducha cuenta con regadera de extensión</t>
  </si>
  <si>
    <t>Se dispone de iluminación apropiada para la funcionalidad del espacio</t>
  </si>
  <si>
    <t>Se dispone de mobiliario para el consumo</t>
  </si>
  <si>
    <t>El mobiliario dispone de mantelería o individuales</t>
  </si>
  <si>
    <t xml:space="preserve">Se dispone de equipo audiovisual </t>
  </si>
  <si>
    <t>La vajilla es de material duradero, resistente y permanente</t>
  </si>
  <si>
    <t>La carta del menú se presenta en varios idiomas</t>
  </si>
  <si>
    <t>Se cuenta con rotulación visible al cliente de las políticas de uso</t>
  </si>
  <si>
    <t>Se dispone de mobiliario para uso de los clientes</t>
  </si>
  <si>
    <t>Se dispone un reloj mural visible</t>
  </si>
  <si>
    <t>Se cuenta con rotulación visible al cliente de las politicas de uso</t>
  </si>
  <si>
    <t xml:space="preserve">Se dispone de mobiliario </t>
  </si>
  <si>
    <t>Se dispone de un reloj mural visible</t>
  </si>
  <si>
    <t>Se dispone de equipo: bicicleta estacionaria, caminadoras, pesas, entre otros</t>
  </si>
  <si>
    <t xml:space="preserve">Director/ Gerente </t>
  </si>
  <si>
    <t>Se aceptan diferentes formas de pago: transferencias, cargo a la habitación, efectivo, tarjetas de crédito o débito</t>
  </si>
  <si>
    <t>Se ofrece bebidas para el autoservicio de los clientes: bidones de agua, agua saborizada, té, entre otros</t>
  </si>
  <si>
    <t>Masajistas/ Terapeutas</t>
  </si>
  <si>
    <t>Personal capacitado para primeros auxilios</t>
  </si>
  <si>
    <t>Se cuenta con un certificado de calidad del agua potable</t>
  </si>
  <si>
    <t>Se usan sistemas informáticos o reutilización de papel para reducir el consumo</t>
  </si>
  <si>
    <t>Se cuenta con un certificado de calidad del hielo</t>
  </si>
  <si>
    <t>X</t>
  </si>
  <si>
    <t>Se utilizan y comercializan productos cosméticos biodegradables</t>
  </si>
  <si>
    <t>Se utilizan productos que no tengan contraindicaciones ambientales: biodegradables o en alta proporción</t>
  </si>
  <si>
    <t>Capítulo III: Servicios</t>
  </si>
  <si>
    <t>4.7</t>
  </si>
  <si>
    <t>4.8</t>
  </si>
  <si>
    <t>4.9</t>
  </si>
  <si>
    <t>4.10</t>
  </si>
  <si>
    <t>4.11</t>
  </si>
  <si>
    <t>7.7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</si>
  <si>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</si>
  <si>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</si>
  <si>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</si>
  <si>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</si>
  <si>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</si>
  <si>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</si>
  <si>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</si>
  <si>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</si>
  <si>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</si>
  <si>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</si>
  <si>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</si>
  <si>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</si>
  <si>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</si>
  <si>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</si>
  <si>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</si>
  <si>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</si>
  <si>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</si>
  <si>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</si>
  <si>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</si>
  <si>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</si>
  <si>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</si>
  <si>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</si>
  <si>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</si>
  <si>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</si>
  <si>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</si>
  <si>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</si>
  <si>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</si>
  <si>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</si>
  <si>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Valet Parking</t>
  </si>
  <si>
    <t>Se ofrece caja de seguridad para uso de los clientes</t>
  </si>
  <si>
    <t>El horario de atención es al menos de 8 horas diarias</t>
  </si>
  <si>
    <t>Se ofrece internet inalámbrico</t>
  </si>
  <si>
    <t>9.29</t>
  </si>
  <si>
    <t>9.30</t>
  </si>
  <si>
    <t>9.31</t>
  </si>
  <si>
    <t>Aromaterapia</t>
  </si>
  <si>
    <t>10.11</t>
  </si>
  <si>
    <t>9.32</t>
  </si>
  <si>
    <t>Báscula</t>
  </si>
  <si>
    <t>Cumplimiento</t>
  </si>
  <si>
    <t>Se dispone de plataforma para Yoga, Thai, Pilates</t>
  </si>
  <si>
    <t>Instituto Costarricense de Turismo</t>
  </si>
  <si>
    <t>Departamento de Gestión y Asesoría Turística</t>
  </si>
  <si>
    <t>Categoría SPA</t>
  </si>
  <si>
    <t>Plataforma para terapias alternativas</t>
  </si>
  <si>
    <t>Se dispone de equipo y/o accesorios: mat, bloques, correas, almohadas, mantas, sacos de arena, bolas terapéuticas u otro</t>
  </si>
  <si>
    <t>FICHA DE EVALUACION</t>
  </si>
  <si>
    <r>
      <t>Se dispone</t>
    </r>
    <r>
      <rPr>
        <b/>
        <sz val="11"/>
        <color rgb="FF4F81BD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de iluminación apropiada de acuerdo a la funcionalidad del espacio</t>
    </r>
  </si>
  <si>
    <r>
      <t>S</t>
    </r>
    <r>
      <rPr>
        <sz val="11"/>
        <rFont val="Calibri"/>
        <family val="2"/>
      </rPr>
      <t xml:space="preserve">e dispone </t>
    </r>
    <r>
      <rPr>
        <sz val="11"/>
        <color theme="1"/>
        <rFont val="Calibri"/>
        <family val="2"/>
        <scheme val="minor"/>
      </rPr>
      <t>de iluminación indirecta o regulable</t>
    </r>
  </si>
  <si>
    <r>
      <t>S</t>
    </r>
    <r>
      <rPr>
        <sz val="11"/>
        <rFont val="Calibri"/>
        <family val="2"/>
      </rPr>
      <t>e dispone</t>
    </r>
    <r>
      <rPr>
        <b/>
        <sz val="11"/>
        <color rgb="FF4F81BD"/>
        <rFont val="Calibri"/>
        <family val="2"/>
      </rPr>
      <t xml:space="preserve">  </t>
    </r>
    <r>
      <rPr>
        <sz val="11"/>
        <color theme="1"/>
        <rFont val="Calibri"/>
        <family val="2"/>
        <scheme val="minor"/>
      </rPr>
      <t xml:space="preserve">de decoración armoniosa </t>
    </r>
  </si>
  <si>
    <r>
      <t>S</t>
    </r>
    <r>
      <rPr>
        <sz val="11"/>
        <rFont val="Calibri"/>
        <family val="2"/>
      </rPr>
      <t xml:space="preserve">e percibe sonidos agradables: naturales y/o artificiales </t>
    </r>
  </si>
  <si>
    <r>
      <t>Se dispone de un área exclusivo para el consumo de alimentos</t>
    </r>
    <r>
      <rPr>
        <b/>
        <sz val="11"/>
        <rFont val="Calibri"/>
        <family val="2"/>
      </rPr>
      <t xml:space="preserve"> </t>
    </r>
  </si>
  <si>
    <t>Puntos Obtenidos</t>
  </si>
  <si>
    <t>Calificación</t>
  </si>
  <si>
    <t>Porcentaje obtenido</t>
  </si>
  <si>
    <t xml:space="preserve">Total general </t>
  </si>
  <si>
    <t>Total de capítulo</t>
  </si>
  <si>
    <t>Puntaje Maximo Por cada Item</t>
  </si>
  <si>
    <t>Capítulo II: Recurso Humano</t>
  </si>
  <si>
    <t>Se ofrece traslados al establecimiento</t>
  </si>
  <si>
    <t>Esteticistas</t>
  </si>
  <si>
    <t>Capítulo V: Arquitectura</t>
  </si>
  <si>
    <t>Salas de espera</t>
  </si>
  <si>
    <t>5.7</t>
  </si>
  <si>
    <t>Otros</t>
  </si>
  <si>
    <t>Equipamientos y servicios generales de las empresas de Turismo de Bienestar según el MTBCR-16</t>
  </si>
  <si>
    <t>Seguridad Preventiva</t>
  </si>
  <si>
    <t>Cantidad de colaboradores:</t>
  </si>
  <si>
    <t>Cantidad de Salas:</t>
  </si>
  <si>
    <t>Tipología:</t>
  </si>
  <si>
    <r>
      <t xml:space="preserve">Capítulo I: </t>
    </r>
    <r>
      <rPr>
        <b/>
        <sz val="11"/>
        <rFont val="Calibri"/>
        <family val="2"/>
      </rPr>
      <t>De la operación</t>
    </r>
  </si>
  <si>
    <t>2.12</t>
  </si>
  <si>
    <t>2.13</t>
  </si>
  <si>
    <t>2.14</t>
  </si>
  <si>
    <t>2.15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</si>
  <si>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</si>
  <si>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</si>
  <si>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</si>
  <si>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</si>
  <si>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</si>
  <si>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</si>
  <si>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</si>
  <si>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</si>
  <si>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</si>
  <si>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</si>
  <si>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</si>
  <si>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</si>
  <si>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</si>
  <si>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</si>
  <si>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</si>
  <si>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</si>
  <si>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</si>
  <si>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</si>
  <si>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</si>
  <si>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Capítulo VI: Etiqueta</t>
  </si>
  <si>
    <t>Atuendo del cliente</t>
  </si>
  <si>
    <t>Uso de vestido de baño en areas requeridas (sauna, baño de vapor, jacuzzi)</t>
  </si>
  <si>
    <t>Se cuenta con ropa interior desechable para mayor comodidad del cliente</t>
  </si>
  <si>
    <t>Se le indica al cliente que no debe portar lentes de contacto durante los tratamiento que incluyan faciales.</t>
  </si>
  <si>
    <t>Se dispone de cajas de seguridad</t>
  </si>
  <si>
    <t>Se le indica al cliente que puede comunicar sus preferencia a la terapeuta, ya sea sobre la temperatura de la sala, cantidad de presion y fuerza del masaje, o incluso, el volumen de la música</t>
  </si>
  <si>
    <t>Se dispone de una política de cancelación</t>
  </si>
  <si>
    <t>Capítulo VII: Tratamientos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</si>
  <si>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</si>
  <si>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</si>
  <si>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</si>
  <si>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</si>
  <si>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</si>
  <si>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</si>
  <si>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</si>
  <si>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</si>
  <si>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</si>
  <si>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</si>
  <si>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</si>
  <si>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</si>
  <si>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</si>
  <si>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</si>
  <si>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</si>
  <si>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</si>
  <si>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</si>
  <si>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</si>
  <si>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</si>
  <si>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</si>
  <si>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</si>
  <si>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</si>
  <si>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</si>
  <si>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</si>
  <si>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</si>
  <si>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</si>
  <si>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</si>
  <si>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</si>
  <si>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</si>
  <si>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</si>
  <si>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</si>
  <si>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</si>
  <si>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</si>
  <si>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</si>
  <si>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Capítulo VIII: Salas</t>
  </si>
  <si>
    <t>9.33</t>
  </si>
  <si>
    <t>9.34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</si>
  <si>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</si>
  <si>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</si>
  <si>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</si>
  <si>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</si>
  <si>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</si>
  <si>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</si>
  <si>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</si>
  <si>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</si>
  <si>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</si>
  <si>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</si>
  <si>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</si>
  <si>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Capítulo X: Amenidades y Facilidades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</si>
  <si>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</si>
  <si>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</si>
  <si>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</si>
  <si>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</si>
  <si>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</si>
  <si>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</si>
  <si>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</si>
  <si>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</si>
  <si>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</si>
  <si>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</si>
  <si>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</si>
  <si>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Total No Aplica</t>
  </si>
  <si>
    <t>Total Puntaje Obtenido</t>
  </si>
  <si>
    <t>% Obtenido</t>
  </si>
  <si>
    <t>Capítulo IX: Espacios complementarios</t>
  </si>
  <si>
    <t>De la operación</t>
  </si>
  <si>
    <t>Responsabilidad ambiental y social</t>
  </si>
  <si>
    <t>Etiqueta</t>
  </si>
  <si>
    <t>Salas</t>
  </si>
  <si>
    <t>Amenidades</t>
  </si>
  <si>
    <t>XI</t>
  </si>
  <si>
    <t>RESUMEN DE PUNTUACION POR CAPÍTULO</t>
  </si>
  <si>
    <t>11.12</t>
  </si>
  <si>
    <t>Micromasaje con peces Garra Rufa</t>
  </si>
  <si>
    <t>% de capítulo</t>
  </si>
  <si>
    <t>Total general</t>
  </si>
  <si>
    <t>8.31</t>
  </si>
  <si>
    <t>8.32</t>
  </si>
  <si>
    <t>8.33</t>
  </si>
  <si>
    <t>Se le indica al cliente el tiempo requerido para realizar el check-in.</t>
  </si>
  <si>
    <t>Se le indica al cliente el horario de funcionamiento del Spa.</t>
  </si>
  <si>
    <t>Porcentaje obtenido:</t>
  </si>
  <si>
    <t>Total General:</t>
  </si>
  <si>
    <t>Total de puntos No aplica:</t>
  </si>
  <si>
    <t>Puntuación Total:</t>
  </si>
  <si>
    <t>Se utilizan dispositivos como Paneles Solares para la producción de Energías Limpias.</t>
  </si>
  <si>
    <t>Se utilizan dispositivos para el ahorro de agua en grifos, duchas y sanitarios: mediante válvulas de presión, temporizadores, sensores u otros medios mecánicos.</t>
  </si>
  <si>
    <t>Se le da a conocer a los clientes del Spa las políticas del mismo, considerando los aspectos ambientales, sociales, económicos , a través de algún medio audio visual.</t>
  </si>
  <si>
    <t>Se utilizan dispositivos para el ahorro de energía: apagado automático, interruptores de presencia, sensores, foto celdas u otros medios mecánicos.</t>
  </si>
  <si>
    <t>Se tiene en funcionamiento un sistema de tratamiento de aguas residuales: tanque séptico, planta de tratamiento u otros para minimizar el impacto sobre el medio ambiente</t>
  </si>
  <si>
    <t>Se monitorea la producción de desechos (orgánicos, inorgánicos, reciclables y no reciclables) y su manejo mediante un registro, cuadro, bitácora u otro control.</t>
  </si>
  <si>
    <t>4.12</t>
  </si>
  <si>
    <t>4.13</t>
  </si>
  <si>
    <t>En los productos biodegradables que utiliza el Spa; el empaque y el contenido del mismo son biodegradables.</t>
  </si>
  <si>
    <t>Se utilizan productos cosméticos de elaboración propia o de proveedores nacionales.</t>
  </si>
  <si>
    <t>4.14</t>
  </si>
  <si>
    <t>Se usan sistemas informáticos o se da la reutilización de papel para reducir el consumo del mismo.</t>
  </si>
  <si>
    <t>De las Prácticas Ambientales</t>
  </si>
  <si>
    <r>
      <t xml:space="preserve">Capítulo IV: </t>
    </r>
    <r>
      <rPr>
        <b/>
        <sz val="11"/>
        <rFont val="Calibri"/>
        <family val="2"/>
      </rPr>
      <t>Responsabilidad Ambiental y Social</t>
    </r>
  </si>
  <si>
    <t>De la Responsabilidad Social</t>
  </si>
  <si>
    <t>4.15</t>
  </si>
  <si>
    <t>Es política de la empresa promover y apoyar la participación de los Colaboradores en Cursos de Actualización</t>
  </si>
  <si>
    <t>4.16</t>
  </si>
  <si>
    <t>La empresa apoya que el 60% de los Colaboradores sean Costarricenses.</t>
  </si>
  <si>
    <t>4.17</t>
  </si>
  <si>
    <t>En los cursos que promueve la empresa a nivel del Servicio de Spa, involucra a personas de la comunidad donde presta sus servicios.</t>
  </si>
  <si>
    <t>4.18</t>
  </si>
  <si>
    <t>Dentro de las instalaciones del Spa, la empresa utiliza productos diseñados o desarrollados por Microempresarios Locales.</t>
  </si>
  <si>
    <t>Hay presencia de agua: fuentes, espejos, cascadas u otros</t>
  </si>
  <si>
    <t>Se dispone de ventilación natural apropiada de acuerdo a la finalidad de cada espacio.</t>
  </si>
  <si>
    <t>5.27</t>
  </si>
  <si>
    <t>Facilidades para Personas con Capacidad Física Restringida (PCCFR)</t>
  </si>
  <si>
    <t>5.28</t>
  </si>
  <si>
    <t>5.29</t>
  </si>
  <si>
    <t>5.30</t>
  </si>
  <si>
    <t>5.31</t>
  </si>
  <si>
    <t>5.32</t>
  </si>
  <si>
    <t>5.33</t>
  </si>
  <si>
    <t>Se cuenta con un Estacionamiento para PCCFR</t>
  </si>
  <si>
    <t>Se facilita mediante rampas el acceso a las instalaciones del SPA.</t>
  </si>
  <si>
    <t>Se dispone de Servicios Sanitarios para PCCFR</t>
  </si>
  <si>
    <t>Se dispone de Duchas para PCCFR</t>
  </si>
  <si>
    <t>Se dispone de Casilleros para PCCFR</t>
  </si>
  <si>
    <t>Se da la adecuación de tratamientos y atenciones para PCCFR.</t>
  </si>
  <si>
    <t>10.23</t>
  </si>
  <si>
    <t>8.44</t>
  </si>
  <si>
    <t>Rasuradora desechable.</t>
  </si>
  <si>
    <t>9.35</t>
  </si>
  <si>
    <t>Requiere de un 80% para calificar o mantener la Declaratoria Turística</t>
  </si>
  <si>
    <t xml:space="preserve">Se ofrece un Directorio (Menú de Servicios) </t>
  </si>
  <si>
    <t>Se ofrecen promociones</t>
  </si>
  <si>
    <t>Se ofrece un sistema de reservaciones para el cliente y la confirmación del servicio elegido.</t>
  </si>
  <si>
    <t>Se dispone de Protocolo escrito de Bienvenida al Cliente</t>
  </si>
  <si>
    <t>Se dispone de un área de bodega para el almacenamiento de los productos y equipo de limpieza</t>
  </si>
  <si>
    <t>Se dispone de una bodega para cosméticos</t>
  </si>
  <si>
    <t>Se dispone de un área de esterilización de equipo ( utensilios para la depilación similares y afines)</t>
  </si>
  <si>
    <t>Peluquería</t>
  </si>
  <si>
    <t>Se dispone de Protocolo escrito con normas de Etiqueta del Spa.(Uniforme, presentación y vocabulario del personal, atención al cliente y resolución de conflictos).</t>
  </si>
  <si>
    <t>Se dispone en la  sala de espera de dispensadores de agua y otras bebidas hidratantes</t>
  </si>
  <si>
    <t xml:space="preserve">Se dispone de equipo y aparatología electroestética  para la aplicación de los tratamientos </t>
  </si>
  <si>
    <t>Se dispone de área para la higiene, desinfección y esterilización de materiales y equipos.</t>
  </si>
  <si>
    <t>La cama de masajes dispone de ropa de cama en buen estado de mantenimiento y limpieza.</t>
  </si>
  <si>
    <t>La ducha cuenta con  superficie antideslizante, paredes lisas, impermeables y de fácil limpieza</t>
  </si>
  <si>
    <t>Se dispone de manejo de técnicas asépticas que incluyan el uso de guantes y cubrebocas</t>
  </si>
  <si>
    <t>Se dispone de piscina con camas de hidromasaje, sillones individuales de hidromasaje, cascadas y seta cervical, circuito de contracorriente, inyectores subacuáticos para masajes de piernas y plantas de los pies.</t>
  </si>
  <si>
    <t>Se dispone de piscinas con agua temperada y de contraste como poza fría.</t>
  </si>
  <si>
    <t>Se dispone de   Protocolo escrito del uso del sauna e higiene.</t>
  </si>
  <si>
    <t xml:space="preserve">Se dispone de Protocolo escrito del uso del  baño de vapor e higiene. </t>
  </si>
  <si>
    <t>Salas  de Tratamiento</t>
  </si>
  <si>
    <t>Baño de Burbujas</t>
  </si>
  <si>
    <t>Baño de Hidromasaje</t>
  </si>
  <si>
    <t>Baño con Chorro Manual Subacuático</t>
  </si>
  <si>
    <t>Baños parciales o locales pediluvios</t>
  </si>
  <si>
    <t>Baños parciales o locales maniluvios</t>
  </si>
  <si>
    <t>Ducha circular</t>
  </si>
  <si>
    <t>Masaje  bajo ducha</t>
  </si>
  <si>
    <t>Chorro general</t>
  </si>
  <si>
    <t>Chorros por inmersión en piscina</t>
  </si>
  <si>
    <t>Piscina de movilización colectiva</t>
  </si>
  <si>
    <t>Piscina de movilización individual</t>
  </si>
  <si>
    <t>8.45</t>
  </si>
  <si>
    <t>8.46</t>
  </si>
  <si>
    <t>8.47</t>
  </si>
  <si>
    <t>8.48</t>
  </si>
  <si>
    <t>8.49</t>
  </si>
  <si>
    <t>8.50</t>
  </si>
  <si>
    <t>8.51</t>
  </si>
  <si>
    <t>8.52</t>
  </si>
  <si>
    <t>8.53</t>
  </si>
  <si>
    <t>8.54</t>
  </si>
  <si>
    <t>8.55</t>
  </si>
  <si>
    <t>Capítulo XI: Técnicas y Servicios Complementarios</t>
  </si>
  <si>
    <t>Otras Técnicas Complementarias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</si>
</sst>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i/>
      <sz val="11"/>
      <color rgb="FF000000"/>
      <name val="Calibri"/>
      <family val="2"/>
    </font>
    <font>
      <b/>
      <sz val="11"/>
      <color rgb="FF4F81BD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6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8" fillId="4" borderId="18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/>
    <xf numFmtId="0" fontId="6" fillId="0" borderId="6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/>
    <xf numFmtId="0" fontId="6" fillId="0" borderId="0" xfId="0" applyNumberFormat="1" applyFont="1" applyFill="1" applyBorder="1" applyAlignment="1">
      <alignment horizontal="right" vertical="center" wrapText="1"/>
    </xf>
    <xf numFmtId="0" fontId="6" fillId="0" borderId="21" xfId="0" applyNumberFormat="1" applyFont="1" applyFill="1" applyBorder="1"/>
    <xf numFmtId="0" fontId="6" fillId="0" borderId="23" xfId="0" applyNumberFormat="1" applyFont="1" applyFill="1" applyBorder="1"/>
    <xf numFmtId="0" fontId="6" fillId="0" borderId="24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vertical="center" wrapText="1"/>
    </xf>
    <xf numFmtId="0" fontId="6" fillId="0" borderId="33" xfId="0" applyNumberFormat="1" applyFont="1" applyFill="1" applyBorder="1"/>
    <xf numFmtId="0" fontId="11" fillId="0" borderId="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8" fillId="0" borderId="20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8" fillId="4" borderId="17" xfId="0" applyNumberFormat="1" applyFont="1" applyFill="1" applyBorder="1" applyAlignment="1">
      <alignment horizontal="center" vertical="center" wrapText="1"/>
    </xf>
    <xf numFmtId="0" fontId="8" fillId="4" borderId="19" xfId="0" applyNumberFormat="1" applyFont="1" applyFill="1" applyBorder="1" applyAlignment="1">
      <alignment horizontal="left" vertical="center"/>
    </xf>
    <xf numFmtId="0" fontId="8" fillId="5" borderId="11" xfId="0" applyNumberFormat="1" applyFont="1" applyFill="1" applyBorder="1" applyAlignment="1">
      <alignment vertical="center"/>
    </xf>
    <xf numFmtId="0" fontId="13" fillId="5" borderId="9" xfId="0" applyNumberFormat="1" applyFont="1" applyFill="1" applyBorder="1" applyAlignment="1">
      <alignment horizontal="left" vertical="center" wrapText="1"/>
    </xf>
    <xf numFmtId="0" fontId="8" fillId="5" borderId="1" xfId="0" applyNumberFormat="1" applyFont="1" applyFill="1" applyBorder="1" applyAlignment="1">
      <alignment horizontal="center" vertical="center" wrapText="1"/>
    </xf>
    <xf numFmtId="0" fontId="8" fillId="5" borderId="5" xfId="0" applyNumberFormat="1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textRotation="90"/>
    </xf>
    <xf numFmtId="0" fontId="8" fillId="4" borderId="27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vertical="center" wrapText="1"/>
    </xf>
    <xf numFmtId="0" fontId="6" fillId="0" borderId="7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vertical="center" wrapText="1"/>
    </xf>
    <xf numFmtId="0" fontId="8" fillId="4" borderId="17" xfId="0" applyNumberFormat="1" applyFont="1" applyFill="1" applyBorder="1" applyAlignment="1">
      <alignment vertical="center" wrapText="1"/>
    </xf>
    <xf numFmtId="0" fontId="8" fillId="4" borderId="19" xfId="0" applyNumberFormat="1" applyFont="1" applyFill="1" applyBorder="1" applyAlignment="1">
      <alignment vertical="center" wrapText="1"/>
    </xf>
    <xf numFmtId="0" fontId="6" fillId="5" borderId="8" xfId="0" applyNumberFormat="1" applyFont="1" applyFill="1" applyBorder="1" applyAlignment="1">
      <alignment horizontal="center" vertical="center" wrapText="1"/>
    </xf>
    <xf numFmtId="0" fontId="13" fillId="5" borderId="2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13" fillId="5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13" fillId="5" borderId="10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/>
    <xf numFmtId="0" fontId="8" fillId="5" borderId="10" xfId="0" applyNumberFormat="1" applyFont="1" applyFill="1" applyBorder="1" applyAlignment="1">
      <alignment vertical="center"/>
    </xf>
    <xf numFmtId="0" fontId="6" fillId="6" borderId="4" xfId="0" applyNumberFormat="1" applyFont="1" applyFill="1" applyBorder="1" applyAlignment="1">
      <alignment horizontal="center" vertical="center" wrapText="1"/>
    </xf>
    <xf numFmtId="0" fontId="6" fillId="6" borderId="6" xfId="0" applyNumberFormat="1" applyFont="1" applyFill="1" applyBorder="1" applyAlignment="1">
      <alignment vertical="center"/>
    </xf>
    <xf numFmtId="0" fontId="6" fillId="6" borderId="20" xfId="0" applyNumberFormat="1" applyFont="1" applyFill="1" applyBorder="1"/>
    <xf numFmtId="0" fontId="12" fillId="0" borderId="6" xfId="0" applyNumberFormat="1" applyFont="1" applyFill="1" applyBorder="1" applyAlignment="1">
      <alignment vertical="center" wrapText="1"/>
    </xf>
    <xf numFmtId="0" fontId="6" fillId="5" borderId="4" xfId="0" applyNumberFormat="1" applyFont="1" applyFill="1" applyBorder="1" applyAlignment="1">
      <alignment horizontal="center" vertical="center" wrapText="1"/>
    </xf>
    <xf numFmtId="0" fontId="6" fillId="6" borderId="6" xfId="0" applyNumberFormat="1" applyFont="1" applyFill="1" applyBorder="1" applyAlignment="1">
      <alignment vertical="center" wrapText="1"/>
    </xf>
    <xf numFmtId="0" fontId="12" fillId="6" borderId="6" xfId="0" applyNumberFormat="1" applyFont="1" applyFill="1" applyBorder="1" applyAlignment="1">
      <alignment vertical="center" wrapText="1"/>
    </xf>
    <xf numFmtId="0" fontId="6" fillId="6" borderId="9" xfId="0" applyNumberFormat="1" applyFont="1" applyFill="1" applyBorder="1" applyAlignment="1">
      <alignment horizontal="left" vertical="center" wrapText="1"/>
    </xf>
    <xf numFmtId="0" fontId="6" fillId="6" borderId="0" xfId="0" applyNumberFormat="1" applyFont="1" applyFill="1" applyBorder="1"/>
    <xf numFmtId="0" fontId="6" fillId="6" borderId="1" xfId="0" applyNumberFormat="1" applyFont="1" applyFill="1" applyBorder="1" applyAlignment="1">
      <alignment horizontal="left" vertical="center" wrapText="1"/>
    </xf>
    <xf numFmtId="0" fontId="6" fillId="5" borderId="1" xfId="0" applyNumberFormat="1" applyFont="1" applyFill="1" applyBorder="1" applyAlignment="1">
      <alignment vertical="center" wrapText="1"/>
    </xf>
    <xf numFmtId="0" fontId="6" fillId="0" borderId="8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/>
    </xf>
    <xf numFmtId="0" fontId="8" fillId="7" borderId="37" xfId="0" applyNumberFormat="1" applyFont="1" applyFill="1" applyBorder="1" applyAlignment="1">
      <alignment horizontal="center" vertical="center" wrapText="1"/>
    </xf>
    <xf numFmtId="0" fontId="8" fillId="7" borderId="31" xfId="0" applyNumberFormat="1" applyFont="1" applyFill="1" applyBorder="1" applyAlignment="1">
      <alignment horizontal="left" vertical="center"/>
    </xf>
    <xf numFmtId="0" fontId="15" fillId="5" borderId="20" xfId="0" applyNumberFormat="1" applyFont="1" applyFill="1" applyBorder="1" applyAlignment="1">
      <alignment vertical="center" wrapText="1"/>
    </xf>
    <xf numFmtId="0" fontId="8" fillId="5" borderId="20" xfId="0" applyNumberFormat="1" applyFont="1" applyFill="1" applyBorder="1" applyAlignment="1">
      <alignment vertical="center" wrapText="1"/>
    </xf>
    <xf numFmtId="0" fontId="8" fillId="4" borderId="19" xfId="0" applyNumberFormat="1" applyFont="1" applyFill="1" applyBorder="1" applyAlignment="1">
      <alignment horizontal="center" vertical="center" wrapText="1"/>
    </xf>
    <xf numFmtId="0" fontId="8" fillId="4" borderId="28" xfId="0" applyNumberFormat="1" applyFont="1" applyFill="1" applyBorder="1" applyAlignment="1">
      <alignment horizontal="center" vertical="center" wrapText="1"/>
    </xf>
    <xf numFmtId="0" fontId="15" fillId="4" borderId="19" xfId="0" applyNumberFormat="1" applyFont="1" applyFill="1" applyBorder="1" applyAlignment="1">
      <alignment vertical="center"/>
    </xf>
    <xf numFmtId="0" fontId="8" fillId="4" borderId="35" xfId="0" applyNumberFormat="1" applyFont="1" applyFill="1" applyBorder="1" applyAlignment="1">
      <alignment horizontal="center" vertical="center" wrapText="1"/>
    </xf>
    <xf numFmtId="0" fontId="8" fillId="7" borderId="1" xfId="0" applyNumberFormat="1" applyFont="1" applyFill="1" applyBorder="1" applyAlignment="1">
      <alignment horizontal="center" vertical="center" wrapText="1"/>
    </xf>
    <xf numFmtId="0" fontId="8" fillId="4" borderId="35" xfId="0" applyNumberFormat="1" applyFont="1" applyFill="1" applyBorder="1" applyAlignment="1">
      <alignment vertical="center" wrapText="1"/>
    </xf>
    <xf numFmtId="0" fontId="8" fillId="5" borderId="2" xfId="0" applyNumberFormat="1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left" vertical="center"/>
    </xf>
    <xf numFmtId="0" fontId="8" fillId="5" borderId="1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center"/>
    </xf>
    <xf numFmtId="0" fontId="6" fillId="4" borderId="38" xfId="0" applyNumberFormat="1" applyFont="1" applyFill="1" applyBorder="1"/>
    <xf numFmtId="0" fontId="6" fillId="6" borderId="33" xfId="0" applyNumberFormat="1" applyFont="1" applyFill="1" applyBorder="1"/>
    <xf numFmtId="0" fontId="8" fillId="7" borderId="5" xfId="0" applyNumberFormat="1" applyFont="1" applyFill="1" applyBorder="1" applyAlignment="1">
      <alignment horizontal="left" vertical="center"/>
    </xf>
    <xf numFmtId="0" fontId="8" fillId="7" borderId="37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/>
    <xf numFmtId="0" fontId="16" fillId="0" borderId="0" xfId="0" applyNumberFormat="1" applyFont="1" applyFill="1" applyBorder="1" applyAlignment="1">
      <alignment horizontal="right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17" fillId="3" borderId="6" xfId="0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8" fillId="4" borderId="18" xfId="0" applyNumberFormat="1" applyFont="1" applyFill="1" applyBorder="1" applyAlignment="1">
      <alignment horizontal="center" vertical="center"/>
    </xf>
    <xf numFmtId="0" fontId="8" fillId="4" borderId="19" xfId="0" applyNumberFormat="1" applyFont="1" applyFill="1" applyBorder="1" applyAlignment="1">
      <alignment horizontal="center" vertical="center"/>
    </xf>
    <xf numFmtId="0" fontId="16" fillId="3" borderId="1" xfId="0" applyNumberFormat="1" applyFont="1" applyFill="1" applyBorder="1" applyAlignment="1">
      <alignment horizontal="center" vertical="center" wrapText="1"/>
    </xf>
    <xf numFmtId="1" fontId="17" fillId="3" borderId="41" xfId="0" applyNumberFormat="1" applyFont="1" applyFill="1" applyBorder="1" applyAlignment="1">
      <alignment horizontal="center" vertical="center" wrapText="1"/>
    </xf>
    <xf numFmtId="1" fontId="17" fillId="3" borderId="6" xfId="0" applyNumberFormat="1" applyFont="1" applyFill="1" applyBorder="1" applyAlignment="1">
      <alignment horizontal="center"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/>
    <xf numFmtId="0" fontId="6" fillId="0" borderId="32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8" fillId="5" borderId="32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5" borderId="42" xfId="0" applyNumberFormat="1" applyFont="1" applyFill="1" applyBorder="1" applyAlignment="1">
      <alignment horizontal="center" vertical="center" wrapText="1"/>
    </xf>
    <xf numFmtId="0" fontId="13" fillId="5" borderId="7" xfId="0" applyNumberFormat="1" applyFont="1" applyFill="1" applyBorder="1" applyAlignment="1">
      <alignment horizontal="center" vertical="center" wrapText="1"/>
    </xf>
    <xf numFmtId="0" fontId="13" fillId="5" borderId="7" xfId="0" applyNumberFormat="1" applyFont="1" applyFill="1" applyBorder="1" applyAlignment="1">
      <alignment horizontal="center" vertical="center"/>
    </xf>
    <xf numFmtId="0" fontId="8" fillId="5" borderId="7" xfId="0" applyNumberFormat="1" applyFont="1" applyFill="1" applyBorder="1" applyAlignment="1">
      <alignment vertical="center"/>
    </xf>
    <xf numFmtId="0" fontId="6" fillId="6" borderId="7" xfId="0" applyNumberFormat="1" applyFont="1" applyFill="1" applyBorder="1" applyAlignment="1">
      <alignment horizontal="center" vertical="center" wrapText="1"/>
    </xf>
    <xf numFmtId="0" fontId="6" fillId="5" borderId="7" xfId="0" applyNumberFormat="1" applyFont="1" applyFill="1" applyBorder="1" applyAlignment="1">
      <alignment horizontal="center" vertical="center" wrapText="1"/>
    </xf>
    <xf numFmtId="0" fontId="6" fillId="6" borderId="14" xfId="0" applyNumberFormat="1" applyFont="1" applyFill="1" applyBorder="1" applyAlignment="1">
      <alignment horizontal="center" vertical="center" wrapText="1"/>
    </xf>
    <xf numFmtId="0" fontId="6" fillId="5" borderId="32" xfId="0" applyNumberFormat="1" applyFont="1" applyFill="1" applyBorder="1" applyAlignment="1">
      <alignment horizontal="center" vertical="center" wrapText="1"/>
    </xf>
    <xf numFmtId="0" fontId="6" fillId="6" borderId="32" xfId="0" applyNumberFormat="1" applyFont="1" applyFill="1" applyBorder="1" applyAlignment="1">
      <alignment horizontal="center" vertical="center" wrapText="1"/>
    </xf>
    <xf numFmtId="0" fontId="6" fillId="5" borderId="14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/>
    </xf>
    <xf numFmtId="0" fontId="6" fillId="0" borderId="42" xfId="0" applyNumberFormat="1" applyFont="1" applyFill="1" applyBorder="1" applyAlignment="1">
      <alignment horizontal="center"/>
    </xf>
    <xf numFmtId="0" fontId="18" fillId="8" borderId="1" xfId="0" applyFont="1" applyFill="1" applyBorder="1"/>
    <xf numFmtId="1" fontId="0" fillId="8" borderId="1" xfId="0" applyNumberFormat="1" applyFill="1" applyBorder="1"/>
    <xf numFmtId="0" fontId="18" fillId="0" borderId="1" xfId="0" applyFont="1" applyFill="1" applyBorder="1"/>
    <xf numFmtId="0" fontId="11" fillId="0" borderId="40" xfId="0" applyNumberFormat="1" applyFont="1" applyFill="1" applyBorder="1" applyAlignment="1">
      <alignment horizontal="center" vertic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horizontal="right" vertical="center" wrapText="1"/>
    </xf>
    <xf numFmtId="0" fontId="15" fillId="0" borderId="24" xfId="0" applyNumberFormat="1" applyFont="1" applyFill="1" applyBorder="1" applyAlignment="1">
      <alignment horizontal="right" vertical="center" wrapText="1"/>
    </xf>
    <xf numFmtId="1" fontId="16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vertical="center" wrapText="1"/>
    </xf>
    <xf numFmtId="0" fontId="16" fillId="0" borderId="15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left" vertical="center"/>
    </xf>
    <xf numFmtId="3" fontId="6" fillId="0" borderId="8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15" fillId="0" borderId="13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vertical="center" wrapText="1"/>
    </xf>
    <xf numFmtId="0" fontId="15" fillId="0" borderId="25" xfId="0" applyNumberFormat="1" applyFont="1" applyFill="1" applyBorder="1" applyAlignment="1">
      <alignment vertical="center" wrapText="1"/>
    </xf>
    <xf numFmtId="0" fontId="15" fillId="0" borderId="13" xfId="0" applyNumberFormat="1" applyFont="1" applyFill="1" applyBorder="1" applyAlignment="1">
      <alignment horizontal="right" vertical="center" wrapText="1"/>
    </xf>
    <xf numFmtId="0" fontId="15" fillId="0" borderId="25" xfId="0" applyNumberFormat="1" applyFont="1" applyFill="1" applyBorder="1" applyAlignment="1">
      <alignment horizontal="right" vertical="center" wrapText="1"/>
    </xf>
    <xf numFmtId="0" fontId="19" fillId="5" borderId="9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18" fillId="2" borderId="18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8" fillId="2" borderId="28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0" fontId="18" fillId="0" borderId="43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" fontId="0" fillId="0" borderId="1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18" fillId="2" borderId="37" xfId="0" applyFont="1" applyFill="1" applyBorder="1" applyAlignment="1">
      <alignment horizontal="center" vertical="center"/>
    </xf>
    <xf numFmtId="1" fontId="18" fillId="2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164" fontId="6" fillId="0" borderId="5" xfId="0" applyNumberFormat="1" applyFont="1" applyFill="1" applyBorder="1"/>
    <xf numFmtId="1" fontId="15" fillId="2" borderId="44" xfId="0" applyNumberFormat="1" applyFont="1" applyFill="1" applyBorder="1"/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 vertical="center" wrapText="1"/>
    </xf>
    <xf numFmtId="1" fontId="9" fillId="0" borderId="26" xfId="0" applyNumberFormat="1" applyFont="1" applyFill="1" applyBorder="1" applyAlignment="1">
      <alignment horizontal="center" vertical="center" wrapText="1"/>
    </xf>
    <xf numFmtId="0" fontId="15" fillId="0" borderId="46" xfId="0" applyNumberFormat="1" applyFont="1" applyFill="1" applyBorder="1" applyAlignment="1">
      <alignment horizontal="center" vertical="center" wrapText="1"/>
    </xf>
    <xf numFmtId="0" fontId="15" fillId="0" borderId="47" xfId="0" applyNumberFormat="1" applyFont="1" applyFill="1" applyBorder="1" applyAlignment="1">
      <alignment horizontal="center" vertical="center" wrapText="1"/>
    </xf>
    <xf numFmtId="0" fontId="15" fillId="0" borderId="48" xfId="0" applyNumberFormat="1" applyFont="1" applyFill="1" applyBorder="1" applyAlignment="1">
      <alignment horizontal="center" vertical="center" wrapText="1"/>
    </xf>
    <xf numFmtId="0" fontId="8" fillId="4" borderId="11" xfId="0" applyNumberFormat="1" applyFont="1" applyFill="1" applyBorder="1" applyAlignment="1">
      <alignment vertical="center"/>
    </xf>
    <xf numFmtId="0" fontId="8" fillId="4" borderId="32" xfId="0" applyNumberFormat="1" applyFont="1" applyFill="1" applyBorder="1" applyAlignment="1">
      <alignment vertical="center"/>
    </xf>
    <xf numFmtId="0" fontId="8" fillId="4" borderId="42" xfId="0" applyNumberFormat="1" applyFont="1" applyFill="1" applyBorder="1" applyAlignment="1">
      <alignment vertical="center"/>
    </xf>
    <xf numFmtId="0" fontId="8" fillId="4" borderId="2" xfId="0" applyNumberFormat="1" applyFont="1" applyFill="1" applyBorder="1" applyAlignment="1">
      <alignment horizontal="center" vertical="center" wrapText="1"/>
    </xf>
    <xf numFmtId="0" fontId="8" fillId="4" borderId="3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left" vertical="center" wrapText="1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7" xfId="0" applyNumberFormat="1" applyFont="1" applyFill="1" applyBorder="1" applyAlignment="1">
      <alignment horizontal="left" vertical="center"/>
    </xf>
    <xf numFmtId="0" fontId="11" fillId="0" borderId="6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/>
    <xf numFmtId="0" fontId="13" fillId="5" borderId="32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vertical="center" wrapText="1"/>
    </xf>
    <xf numFmtId="0" fontId="13" fillId="0" borderId="3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left" vertical="center"/>
    </xf>
    <xf numFmtId="0" fontId="6" fillId="9" borderId="1" xfId="0" applyNumberFormat="1" applyFont="1" applyFill="1" applyBorder="1" applyAlignment="1">
      <alignment vertical="center" wrapText="1"/>
    </xf>
    <xf numFmtId="0" fontId="11" fillId="0" borderId="3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left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2" borderId="29" xfId="0" applyNumberFormat="1" applyFont="1" applyFill="1" applyBorder="1" applyAlignment="1">
      <alignment horizontal="center" vertical="center"/>
    </xf>
    <xf numFmtId="0" fontId="4" fillId="2" borderId="30" xfId="0" applyNumberFormat="1" applyFont="1" applyFill="1" applyBorder="1" applyAlignment="1">
      <alignment horizontal="center" vertical="center"/>
    </xf>
    <xf numFmtId="0" fontId="4" fillId="2" borderId="31" xfId="0" applyNumberFormat="1" applyFont="1" applyFill="1" applyBorder="1" applyAlignment="1">
      <alignment horizontal="center" vertical="center"/>
    </xf>
    <xf numFmtId="0" fontId="18" fillId="2" borderId="45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/>
    </xf>
    <xf numFmtId="0" fontId="5" fillId="4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0" fontId="8" fillId="4" borderId="16" xfId="0" applyNumberFormat="1" applyFont="1" applyFill="1" applyBorder="1" applyAlignment="1">
      <alignment vertical="center"/>
    </xf>
    <xf numFmtId="0" fontId="8" fillId="4" borderId="17" xfId="0" applyNumberFormat="1" applyFont="1" applyFill="1" applyBorder="1" applyAlignment="1">
      <alignment vertical="center"/>
    </xf>
    <xf numFmtId="0" fontId="8" fillId="7" borderId="29" xfId="0" applyNumberFormat="1" applyFont="1" applyFill="1" applyBorder="1" applyAlignment="1">
      <alignment vertical="center"/>
    </xf>
    <xf numFmtId="0" fontId="8" fillId="7" borderId="30" xfId="0" applyNumberFormat="1" applyFont="1" applyFill="1" applyBorder="1" applyAlignment="1">
      <alignment vertical="center"/>
    </xf>
    <xf numFmtId="0" fontId="8" fillId="7" borderId="36" xfId="0" applyNumberFormat="1" applyFont="1" applyFill="1" applyBorder="1" applyAlignment="1">
      <alignment vertical="center"/>
    </xf>
    <xf numFmtId="0" fontId="9" fillId="0" borderId="29" xfId="0" applyNumberFormat="1" applyFont="1" applyFill="1" applyBorder="1" applyAlignment="1">
      <alignment horizontal="left" vertical="center"/>
    </xf>
    <xf numFmtId="0" fontId="9" fillId="0" borderId="30" xfId="0" applyNumberFormat="1" applyFont="1" applyFill="1" applyBorder="1" applyAlignment="1">
      <alignment horizontal="left" vertical="center"/>
    </xf>
    <xf numFmtId="0" fontId="9" fillId="0" borderId="31" xfId="0" applyNumberFormat="1" applyFont="1" applyFill="1" applyBorder="1" applyAlignment="1">
      <alignment horizontal="left" vertical="center"/>
    </xf>
    <xf numFmtId="0" fontId="8" fillId="4" borderId="34" xfId="0" applyNumberFormat="1" applyFont="1" applyFill="1" applyBorder="1" applyAlignment="1">
      <alignment vertical="center"/>
    </xf>
    <xf numFmtId="0" fontId="8" fillId="4" borderId="16" xfId="0" applyNumberFormat="1" applyFont="1" applyFill="1" applyBorder="1" applyAlignment="1">
      <alignment horizontal="left" vertical="center"/>
    </xf>
    <xf numFmtId="0" fontId="8" fillId="4" borderId="17" xfId="0" applyNumberFormat="1" applyFont="1" applyFill="1" applyBorder="1" applyAlignment="1">
      <alignment horizontal="left" vertical="center"/>
    </xf>
    <xf numFmtId="0" fontId="8" fillId="4" borderId="34" xfId="0" applyNumberFormat="1" applyFont="1" applyFill="1" applyBorder="1" applyAlignment="1">
      <alignment horizontal="left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40" xfId="0" applyNumberFormat="1" applyFont="1" applyFill="1" applyBorder="1" applyAlignment="1">
      <alignment horizontal="center" vertic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0" fontId="11" fillId="0" borderId="26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center" wrapText="1"/>
    </xf>
  </cellXfs>
  <cellStyles count="8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425873</xdr:colOff>
      <xdr:row>0</xdr:row>
      <xdr:rowOff>69003</xdr:rowOff>
    </xdr:from>
    <xdr:to>
      <xdr:col>6</xdr:col>
      <xdr:colOff>1218353</xdr:colOff>
      <xdr:row>4</xdr:row>
      <xdr:rowOff>137583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0790" y="69003"/>
          <a:ext cx="2041313" cy="1084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251114</xdr:colOff>
      <xdr:row>0</xdr:row>
      <xdr:rowOff>92210</xdr:rowOff>
    </xdr:from>
    <xdr:to>
      <xdr:col>2</xdr:col>
      <xdr:colOff>320387</xdr:colOff>
      <xdr:row>4</xdr:row>
      <xdr:rowOff>153170</xdr:rowOff>
    </xdr:to>
    <xdr:pic>
      <xdr:nvPicPr>
        <xdr:cNvPr id="5" name="0 Imagen" descr="ICT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1114" y="92210"/>
          <a:ext cx="658091" cy="1065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5"/>
  <sheetViews>
    <sheetView showGridLines="0" tabSelected="1" topLeftCell="A192" zoomScale="110" zoomScaleNormal="110" zoomScalePageLayoutView="125" workbookViewId="0">
      <selection activeCell="D197" sqref="D197"/>
    </sheetView>
  </sheetViews>
  <sheetFormatPr baseColWidth="10" defaultColWidth="10.85546875" defaultRowHeight="15" x14ac:dyDescent="0.25"/>
  <cols>
    <col min="1" max="1" width="8.85546875" style="7" bestFit="1" customWidth="1"/>
    <col min="2" max="2" width="6.7109375" style="7" hidden="1" customWidth="1"/>
    <col min="3" max="3" width="63.28515625" style="7" customWidth="1"/>
    <col min="4" max="4" width="13.7109375" style="7" bestFit="1" customWidth="1"/>
    <col min="5" max="5" width="11.7109375" style="7" bestFit="1" customWidth="1"/>
    <col min="6" max="6" width="10.85546875" style="7" customWidth="1"/>
    <col min="7" max="7" width="20" style="7" customWidth="1"/>
    <col min="8" max="16384" width="10.85546875" style="7"/>
  </cols>
  <sheetData>
    <row r="1" spans="1:7" ht="15.75" x14ac:dyDescent="0.25">
      <c r="A1" s="212" t="s">
        <v>281</v>
      </c>
      <c r="B1" s="212"/>
      <c r="C1" s="212"/>
      <c r="D1" s="212"/>
      <c r="E1" s="212"/>
      <c r="F1" s="212"/>
      <c r="G1" s="212"/>
    </row>
    <row r="2" spans="1:7" ht="15.75" x14ac:dyDescent="0.25">
      <c r="A2" s="212" t="s">
        <v>282</v>
      </c>
      <c r="B2" s="212"/>
      <c r="C2" s="212"/>
      <c r="D2" s="212"/>
      <c r="E2" s="212"/>
      <c r="F2" s="212"/>
      <c r="G2" s="212"/>
    </row>
    <row r="3" spans="1:7" ht="15.75" x14ac:dyDescent="0.25">
      <c r="A3" s="212" t="s">
        <v>283</v>
      </c>
      <c r="B3" s="212"/>
      <c r="C3" s="212"/>
      <c r="D3" s="212"/>
      <c r="E3" s="212"/>
      <c r="F3" s="212"/>
      <c r="G3" s="212"/>
    </row>
    <row r="4" spans="1:7" ht="32.25" customHeight="1" x14ac:dyDescent="0.25">
      <c r="A4" s="130"/>
      <c r="B4" s="130"/>
      <c r="C4" s="214" t="s">
        <v>305</v>
      </c>
      <c r="D4" s="214"/>
      <c r="E4" s="214"/>
      <c r="F4" s="130"/>
      <c r="G4" s="130"/>
    </row>
    <row r="5" spans="1:7" ht="15.75" x14ac:dyDescent="0.25">
      <c r="A5" s="8"/>
      <c r="B5" s="95"/>
      <c r="C5" s="8"/>
      <c r="D5" s="8"/>
      <c r="E5" s="8"/>
      <c r="F5" s="8"/>
      <c r="G5" s="8"/>
    </row>
    <row r="6" spans="1:7" ht="15.75" x14ac:dyDescent="0.25">
      <c r="A6" s="213" t="s">
        <v>286</v>
      </c>
      <c r="B6" s="213"/>
      <c r="C6" s="213"/>
      <c r="D6" s="213"/>
      <c r="E6" s="213"/>
      <c r="F6" s="213"/>
      <c r="G6" s="213"/>
    </row>
    <row r="7" spans="1:7" ht="15.75" thickBot="1" x14ac:dyDescent="0.3">
      <c r="A7" s="9"/>
      <c r="B7" s="9"/>
      <c r="C7" s="9"/>
      <c r="D7" s="9"/>
      <c r="E7" s="9"/>
      <c r="F7" s="9"/>
      <c r="G7" s="9"/>
    </row>
    <row r="8" spans="1:7" s="10" customFormat="1" ht="15.75" thickBot="1" x14ac:dyDescent="0.3">
      <c r="A8" s="220" t="s">
        <v>179</v>
      </c>
      <c r="B8" s="221"/>
      <c r="C8" s="222"/>
      <c r="D8" s="138" t="s">
        <v>309</v>
      </c>
      <c r="E8" s="236"/>
      <c r="F8" s="236"/>
      <c r="G8" s="237"/>
    </row>
    <row r="9" spans="1:7" s="10" customFormat="1" ht="15" customHeight="1" thickBot="1" x14ac:dyDescent="0.3">
      <c r="A9" s="220" t="s">
        <v>307</v>
      </c>
      <c r="B9" s="221"/>
      <c r="C9" s="222"/>
      <c r="D9" s="220" t="s">
        <v>308</v>
      </c>
      <c r="E9" s="221"/>
      <c r="F9" s="221"/>
      <c r="G9" s="222"/>
    </row>
    <row r="10" spans="1:7" s="10" customFormat="1" ht="15.75" thickBot="1" x14ac:dyDescent="0.3">
      <c r="A10" s="11"/>
      <c r="B10" s="11"/>
      <c r="C10" s="12"/>
      <c r="D10" s="11"/>
      <c r="E10" s="11"/>
      <c r="F10" s="11"/>
    </row>
    <row r="11" spans="1:7" ht="30" x14ac:dyDescent="0.25">
      <c r="A11" s="215" t="s">
        <v>310</v>
      </c>
      <c r="B11" s="216"/>
      <c r="C11" s="223"/>
      <c r="D11" s="13" t="s">
        <v>293</v>
      </c>
      <c r="E11" s="13" t="s">
        <v>0</v>
      </c>
      <c r="F11" s="13" t="s">
        <v>292</v>
      </c>
      <c r="G11" s="75" t="s">
        <v>70</v>
      </c>
    </row>
    <row r="12" spans="1:7" ht="30" x14ac:dyDescent="0.25">
      <c r="A12" s="14" t="s">
        <v>87</v>
      </c>
      <c r="B12" s="104">
        <v>1</v>
      </c>
      <c r="C12" s="15" t="s">
        <v>57</v>
      </c>
      <c r="D12" s="92">
        <v>3</v>
      </c>
      <c r="E12" s="93" t="str">
        <f t="shared" ref="E12:E16" si="0">IF(D12="NA",3,"")</f>
        <v/>
      </c>
      <c r="F12" s="93">
        <f>IF(D12&lt;&gt;"",IF(D12="NA","",D12),"")</f>
        <v>3</v>
      </c>
      <c r="G12" s="16"/>
    </row>
    <row r="13" spans="1:7" ht="30" x14ac:dyDescent="0.25">
      <c r="A13" s="14" t="s">
        <v>88</v>
      </c>
      <c r="B13" s="104">
        <v>1</v>
      </c>
      <c r="C13" s="15" t="s">
        <v>177</v>
      </c>
      <c r="D13" s="92">
        <v>3</v>
      </c>
      <c r="E13" s="93" t="str">
        <f t="shared" si="0"/>
        <v/>
      </c>
      <c r="F13" s="93">
        <f t="shared" ref="F13:F16" si="1">IF(D13&lt;&gt;"",IF(D13="NA","",D13),"")</f>
        <v>3</v>
      </c>
      <c r="G13" s="16"/>
    </row>
    <row r="14" spans="1:7" x14ac:dyDescent="0.25">
      <c r="A14" s="14" t="s">
        <v>89</v>
      </c>
      <c r="B14" s="104">
        <v>1</v>
      </c>
      <c r="C14" s="15" t="s">
        <v>56</v>
      </c>
      <c r="D14" s="92">
        <v>3</v>
      </c>
      <c r="E14" s="93" t="str">
        <f t="shared" si="0"/>
        <v/>
      </c>
      <c r="F14" s="93">
        <f t="shared" si="1"/>
        <v>3</v>
      </c>
      <c r="G14" s="16"/>
    </row>
    <row r="15" spans="1:7" x14ac:dyDescent="0.25">
      <c r="A15" s="14" t="s">
        <v>90</v>
      </c>
      <c r="B15" s="104">
        <v>1</v>
      </c>
      <c r="C15" s="15" t="s">
        <v>178</v>
      </c>
      <c r="D15" s="92">
        <v>3</v>
      </c>
      <c r="E15" s="93" t="str">
        <f t="shared" si="0"/>
        <v/>
      </c>
      <c r="F15" s="93">
        <f t="shared" si="1"/>
        <v>3</v>
      </c>
      <c r="G15" s="16"/>
    </row>
    <row r="16" spans="1:7" x14ac:dyDescent="0.25">
      <c r="A16" s="14" t="s">
        <v>91</v>
      </c>
      <c r="B16" s="104">
        <v>1</v>
      </c>
      <c r="C16" s="15" t="s">
        <v>58</v>
      </c>
      <c r="D16" s="92">
        <v>3</v>
      </c>
      <c r="E16" s="97" t="str">
        <f t="shared" si="0"/>
        <v/>
      </c>
      <c r="F16" s="97">
        <f t="shared" si="1"/>
        <v>3</v>
      </c>
      <c r="G16" s="16"/>
    </row>
    <row r="17" spans="1:7" x14ac:dyDescent="0.25">
      <c r="A17" s="18"/>
      <c r="C17" s="131" t="s">
        <v>296</v>
      </c>
      <c r="D17" s="96">
        <f>(Parámetros!$A$2*COUNT(B12:B16))</f>
        <v>15</v>
      </c>
      <c r="E17" s="96">
        <f>SUM(E12:E16)</f>
        <v>0</v>
      </c>
      <c r="F17" s="94">
        <f>SUM(F12:F16)</f>
        <v>15</v>
      </c>
      <c r="G17" s="231"/>
    </row>
    <row r="18" spans="1:7" x14ac:dyDescent="0.25">
      <c r="A18" s="18"/>
      <c r="C18" s="131" t="s">
        <v>295</v>
      </c>
      <c r="D18" s="100">
        <f>D17-E17</f>
        <v>15</v>
      </c>
      <c r="E18" s="227"/>
      <c r="F18" s="228"/>
      <c r="G18" s="232"/>
    </row>
    <row r="19" spans="1:7" ht="15.75" thickBot="1" x14ac:dyDescent="0.3">
      <c r="A19" s="21"/>
      <c r="B19" s="105"/>
      <c r="C19" s="132" t="s">
        <v>294</v>
      </c>
      <c r="D19" s="101">
        <f>(F17*100)/D18</f>
        <v>100</v>
      </c>
      <c r="E19" s="229"/>
      <c r="F19" s="230"/>
      <c r="G19" s="233"/>
    </row>
    <row r="20" spans="1:7" x14ac:dyDescent="0.25">
      <c r="C20" s="19"/>
      <c r="D20" s="23"/>
      <c r="E20" s="23"/>
      <c r="F20" s="23"/>
    </row>
    <row r="21" spans="1:7" ht="15.75" thickBot="1" x14ac:dyDescent="0.3">
      <c r="C21" s="19"/>
      <c r="D21" s="23"/>
      <c r="E21" s="23"/>
      <c r="F21" s="23"/>
    </row>
    <row r="22" spans="1:7" x14ac:dyDescent="0.25">
      <c r="A22" s="215" t="s">
        <v>298</v>
      </c>
      <c r="B22" s="216"/>
      <c r="C22" s="216"/>
      <c r="D22" s="31"/>
      <c r="E22" s="31"/>
      <c r="F22" s="78"/>
      <c r="G22" s="32"/>
    </row>
    <row r="23" spans="1:7" ht="30" x14ac:dyDescent="0.25">
      <c r="A23" s="33"/>
      <c r="B23" s="109"/>
      <c r="C23" s="34"/>
      <c r="D23" s="35" t="s">
        <v>279</v>
      </c>
      <c r="E23" s="35" t="s">
        <v>0</v>
      </c>
      <c r="F23" s="79" t="s">
        <v>292</v>
      </c>
      <c r="G23" s="36" t="s">
        <v>70</v>
      </c>
    </row>
    <row r="24" spans="1:7" x14ac:dyDescent="0.25">
      <c r="A24" s="14" t="s">
        <v>92</v>
      </c>
      <c r="B24" s="104">
        <v>1</v>
      </c>
      <c r="C24" s="15" t="s">
        <v>222</v>
      </c>
      <c r="D24" s="92">
        <v>3</v>
      </c>
      <c r="E24" s="93" t="str">
        <f t="shared" ref="E24:E25" si="2">IF(D24="NA",3,"")</f>
        <v/>
      </c>
      <c r="F24" s="93">
        <f t="shared" ref="F24:F25" si="3">IF(D24&lt;&gt;"",IF(D24="NA","",D24),"")</f>
        <v>3</v>
      </c>
      <c r="G24" s="37"/>
    </row>
    <row r="25" spans="1:7" x14ac:dyDescent="0.25">
      <c r="A25" s="14" t="s">
        <v>93</v>
      </c>
      <c r="B25" s="104">
        <v>1</v>
      </c>
      <c r="C25" s="15" t="s">
        <v>8</v>
      </c>
      <c r="D25" s="92">
        <v>3</v>
      </c>
      <c r="E25" s="93" t="str">
        <f t="shared" si="2"/>
        <v/>
      </c>
      <c r="F25" s="93">
        <f t="shared" si="3"/>
        <v>3</v>
      </c>
      <c r="G25" s="37"/>
    </row>
    <row r="26" spans="1:7" x14ac:dyDescent="0.25">
      <c r="A26" s="14" t="s">
        <v>94</v>
      </c>
      <c r="B26" s="104">
        <v>1</v>
      </c>
      <c r="C26" s="15" t="s">
        <v>64</v>
      </c>
      <c r="D26" s="92">
        <v>3</v>
      </c>
      <c r="E26" s="93" t="str">
        <f t="shared" ref="E26:E35" si="4">IF(D26="NA",3,"")</f>
        <v/>
      </c>
      <c r="F26" s="93">
        <f t="shared" ref="F26:F35" si="5">IF(D26&lt;&gt;"",IF(D26="NA","",D26),"")</f>
        <v>3</v>
      </c>
      <c r="G26" s="37"/>
    </row>
    <row r="27" spans="1:7" x14ac:dyDescent="0.25">
      <c r="A27" s="14" t="s">
        <v>95</v>
      </c>
      <c r="B27" s="104">
        <v>1</v>
      </c>
      <c r="C27" s="15" t="s">
        <v>6</v>
      </c>
      <c r="D27" s="92">
        <v>3</v>
      </c>
      <c r="E27" s="93" t="str">
        <f t="shared" si="4"/>
        <v/>
      </c>
      <c r="F27" s="93">
        <f t="shared" si="5"/>
        <v>3</v>
      </c>
      <c r="G27" s="37"/>
    </row>
    <row r="28" spans="1:7" x14ac:dyDescent="0.25">
      <c r="A28" s="14" t="s">
        <v>96</v>
      </c>
      <c r="B28" s="104">
        <v>1</v>
      </c>
      <c r="C28" s="15" t="s">
        <v>7</v>
      </c>
      <c r="D28" s="92">
        <v>3</v>
      </c>
      <c r="E28" s="93" t="str">
        <f t="shared" si="4"/>
        <v/>
      </c>
      <c r="F28" s="93">
        <f t="shared" si="5"/>
        <v>3</v>
      </c>
      <c r="G28" s="37"/>
    </row>
    <row r="29" spans="1:7" x14ac:dyDescent="0.25">
      <c r="A29" s="14" t="s">
        <v>97</v>
      </c>
      <c r="B29" s="104">
        <v>1</v>
      </c>
      <c r="C29" s="15" t="s">
        <v>225</v>
      </c>
      <c r="D29" s="92">
        <v>3</v>
      </c>
      <c r="E29" s="93" t="str">
        <f t="shared" si="4"/>
        <v/>
      </c>
      <c r="F29" s="93">
        <f t="shared" si="5"/>
        <v>3</v>
      </c>
      <c r="G29" s="37"/>
    </row>
    <row r="30" spans="1:7" x14ac:dyDescent="0.25">
      <c r="A30" s="14" t="s">
        <v>98</v>
      </c>
      <c r="B30" s="104">
        <v>1</v>
      </c>
      <c r="C30" s="15" t="s">
        <v>9</v>
      </c>
      <c r="D30" s="92">
        <v>3</v>
      </c>
      <c r="E30" s="93" t="str">
        <f t="shared" si="4"/>
        <v/>
      </c>
      <c r="F30" s="93">
        <f t="shared" si="5"/>
        <v>3</v>
      </c>
      <c r="G30" s="37"/>
    </row>
    <row r="31" spans="1:7" x14ac:dyDescent="0.25">
      <c r="A31" s="14" t="s">
        <v>99</v>
      </c>
      <c r="B31" s="104">
        <v>1</v>
      </c>
      <c r="C31" s="15" t="s">
        <v>300</v>
      </c>
      <c r="D31" s="92">
        <v>3</v>
      </c>
      <c r="E31" s="93" t="str">
        <f t="shared" si="4"/>
        <v/>
      </c>
      <c r="F31" s="93">
        <f t="shared" si="5"/>
        <v>3</v>
      </c>
      <c r="G31" s="37"/>
    </row>
    <row r="32" spans="1:7" x14ac:dyDescent="0.25">
      <c r="A32" s="14" t="s">
        <v>100</v>
      </c>
      <c r="B32" s="104">
        <v>1</v>
      </c>
      <c r="C32" s="15" t="s">
        <v>176</v>
      </c>
      <c r="D32" s="92">
        <v>3</v>
      </c>
      <c r="E32" s="93" t="str">
        <f t="shared" si="4"/>
        <v/>
      </c>
      <c r="F32" s="93">
        <f t="shared" si="5"/>
        <v>3</v>
      </c>
      <c r="G32" s="37"/>
    </row>
    <row r="33" spans="1:7" x14ac:dyDescent="0.25">
      <c r="A33" s="14" t="s">
        <v>101</v>
      </c>
      <c r="B33" s="104">
        <v>1</v>
      </c>
      <c r="C33" s="15" t="s">
        <v>10</v>
      </c>
      <c r="D33" s="92">
        <v>3</v>
      </c>
      <c r="E33" s="93" t="str">
        <f t="shared" si="4"/>
        <v/>
      </c>
      <c r="F33" s="93">
        <f t="shared" si="5"/>
        <v>3</v>
      </c>
      <c r="G33" s="37"/>
    </row>
    <row r="34" spans="1:7" x14ac:dyDescent="0.25">
      <c r="A34" s="14" t="s">
        <v>102</v>
      </c>
      <c r="B34" s="104">
        <v>1</v>
      </c>
      <c r="C34" s="15" t="s">
        <v>226</v>
      </c>
      <c r="D34" s="92">
        <v>3</v>
      </c>
      <c r="E34" s="156" t="str">
        <f t="shared" si="4"/>
        <v/>
      </c>
      <c r="F34" s="156">
        <f t="shared" si="5"/>
        <v>3</v>
      </c>
      <c r="G34" s="37"/>
    </row>
    <row r="35" spans="1:7" x14ac:dyDescent="0.25">
      <c r="A35" s="14" t="s">
        <v>311</v>
      </c>
      <c r="B35" s="104">
        <v>1</v>
      </c>
      <c r="C35" s="15" t="s">
        <v>13</v>
      </c>
      <c r="D35" s="92">
        <v>3</v>
      </c>
      <c r="E35" s="93" t="str">
        <f t="shared" si="4"/>
        <v/>
      </c>
      <c r="F35" s="93">
        <f t="shared" si="5"/>
        <v>3</v>
      </c>
      <c r="G35" s="37"/>
    </row>
    <row r="36" spans="1:7" x14ac:dyDescent="0.25">
      <c r="A36" s="14" t="s">
        <v>312</v>
      </c>
      <c r="B36" s="104">
        <v>1</v>
      </c>
      <c r="C36" s="15" t="s">
        <v>1</v>
      </c>
      <c r="D36" s="92">
        <v>3</v>
      </c>
      <c r="E36" s="93" t="str">
        <f t="shared" ref="E36:E38" si="6">IF(D36="NA",3,"")</f>
        <v/>
      </c>
      <c r="F36" s="93">
        <f t="shared" ref="F36:F38" si="7">IF(D36&lt;&gt;"",IF(D36="NA","",D36),"")</f>
        <v>3</v>
      </c>
      <c r="G36" s="37"/>
    </row>
    <row r="37" spans="1:7" s="10" customFormat="1" x14ac:dyDescent="0.25">
      <c r="A37" s="14" t="s">
        <v>313</v>
      </c>
      <c r="B37" s="104">
        <v>1</v>
      </c>
      <c r="C37" s="15" t="s">
        <v>12</v>
      </c>
      <c r="D37" s="92">
        <v>3</v>
      </c>
      <c r="E37" s="93" t="str">
        <f t="shared" si="6"/>
        <v/>
      </c>
      <c r="F37" s="93">
        <f t="shared" si="7"/>
        <v>3</v>
      </c>
      <c r="G37" s="37"/>
    </row>
    <row r="38" spans="1:7" s="10" customFormat="1" x14ac:dyDescent="0.25">
      <c r="A38" s="14" t="s">
        <v>314</v>
      </c>
      <c r="B38" s="104">
        <v>1</v>
      </c>
      <c r="C38" s="15" t="s">
        <v>14</v>
      </c>
      <c r="D38" s="92">
        <v>3</v>
      </c>
      <c r="E38" s="93" t="str">
        <f t="shared" si="6"/>
        <v/>
      </c>
      <c r="F38" s="93">
        <f t="shared" si="7"/>
        <v>3</v>
      </c>
      <c r="G38" s="37"/>
    </row>
    <row r="39" spans="1:7" s="10" customFormat="1" x14ac:dyDescent="0.25">
      <c r="A39" s="18"/>
      <c r="B39" s="7"/>
      <c r="C39" s="131" t="s">
        <v>296</v>
      </c>
      <c r="D39" s="96">
        <f>(Parámetros!$A$2*COUNT(B24:B38))</f>
        <v>45</v>
      </c>
      <c r="E39" s="94">
        <f>SUM(E24:E38)</f>
        <v>0</v>
      </c>
      <c r="F39" s="94">
        <f>SUM(F24:F38)</f>
        <v>45</v>
      </c>
      <c r="G39" s="231"/>
    </row>
    <row r="40" spans="1:7" s="10" customFormat="1" x14ac:dyDescent="0.25">
      <c r="A40" s="18"/>
      <c r="B40" s="7"/>
      <c r="C40" s="131" t="s">
        <v>295</v>
      </c>
      <c r="D40" s="100">
        <f>D39-E39</f>
        <v>45</v>
      </c>
      <c r="E40" s="227"/>
      <c r="F40" s="228"/>
      <c r="G40" s="232"/>
    </row>
    <row r="41" spans="1:7" s="10" customFormat="1" ht="15.75" thickBot="1" x14ac:dyDescent="0.3">
      <c r="A41" s="21"/>
      <c r="B41" s="105"/>
      <c r="C41" s="132" t="s">
        <v>294</v>
      </c>
      <c r="D41" s="101">
        <f>(F39*100)/D40</f>
        <v>100</v>
      </c>
      <c r="E41" s="229"/>
      <c r="F41" s="230"/>
      <c r="G41" s="233"/>
    </row>
    <row r="42" spans="1:7" x14ac:dyDescent="0.25">
      <c r="C42" s="19"/>
      <c r="D42" s="23"/>
      <c r="E42" s="23"/>
      <c r="F42" s="23"/>
    </row>
    <row r="43" spans="1:7" ht="15.75" thickBot="1" x14ac:dyDescent="0.3">
      <c r="A43" s="18"/>
      <c r="C43" s="19"/>
      <c r="D43" s="27"/>
      <c r="E43" s="27"/>
      <c r="F43" s="27"/>
    </row>
    <row r="44" spans="1:7" ht="30" x14ac:dyDescent="0.25">
      <c r="A44" s="215" t="s">
        <v>233</v>
      </c>
      <c r="B44" s="216"/>
      <c r="C44" s="223"/>
      <c r="D44" s="13" t="s">
        <v>279</v>
      </c>
      <c r="E44" s="13" t="s">
        <v>0</v>
      </c>
      <c r="F44" s="13" t="s">
        <v>292</v>
      </c>
      <c r="G44" s="77" t="s">
        <v>70</v>
      </c>
    </row>
    <row r="45" spans="1:7" x14ac:dyDescent="0.25">
      <c r="A45" s="30" t="s">
        <v>103</v>
      </c>
      <c r="B45" s="108">
        <v>1</v>
      </c>
      <c r="C45" s="7" t="s">
        <v>474</v>
      </c>
      <c r="D45" s="92">
        <v>3</v>
      </c>
      <c r="E45" s="93" t="str">
        <f t="shared" ref="E45:E58" si="8">IF(D45="NA",3,"")</f>
        <v/>
      </c>
      <c r="F45" s="93">
        <f t="shared" ref="F45:F58" si="9">IF(D45&lt;&gt;"",IF(D45="NA","",D45),"")</f>
        <v>3</v>
      </c>
      <c r="G45" s="29"/>
    </row>
    <row r="46" spans="1:7" ht="30" x14ac:dyDescent="0.25">
      <c r="A46" s="14" t="s">
        <v>104</v>
      </c>
      <c r="B46" s="107">
        <v>1</v>
      </c>
      <c r="C46" s="17" t="s">
        <v>473</v>
      </c>
      <c r="D46" s="92">
        <v>3</v>
      </c>
      <c r="E46" s="93" t="str">
        <f t="shared" si="8"/>
        <v/>
      </c>
      <c r="F46" s="93">
        <f t="shared" si="9"/>
        <v>3</v>
      </c>
      <c r="G46" s="29"/>
    </row>
    <row r="47" spans="1:7" x14ac:dyDescent="0.25">
      <c r="A47" s="30" t="s">
        <v>105</v>
      </c>
      <c r="B47" s="108">
        <v>1</v>
      </c>
      <c r="C47" s="17" t="s">
        <v>17</v>
      </c>
      <c r="D47" s="92">
        <v>3</v>
      </c>
      <c r="E47" s="93" t="str">
        <f t="shared" si="8"/>
        <v/>
      </c>
      <c r="F47" s="93">
        <f t="shared" si="9"/>
        <v>3</v>
      </c>
      <c r="G47" s="29"/>
    </row>
    <row r="48" spans="1:7" x14ac:dyDescent="0.25">
      <c r="A48" s="14" t="s">
        <v>106</v>
      </c>
      <c r="B48" s="108">
        <v>1</v>
      </c>
      <c r="C48" s="17" t="s">
        <v>25</v>
      </c>
      <c r="D48" s="92">
        <v>3</v>
      </c>
      <c r="E48" s="93" t="str">
        <f t="shared" si="8"/>
        <v/>
      </c>
      <c r="F48" s="93">
        <f t="shared" si="9"/>
        <v>3</v>
      </c>
      <c r="G48" s="29"/>
    </row>
    <row r="49" spans="1:7" ht="30" x14ac:dyDescent="0.25">
      <c r="A49" s="30" t="s">
        <v>107</v>
      </c>
      <c r="B49" s="107">
        <v>1</v>
      </c>
      <c r="C49" s="17" t="s">
        <v>223</v>
      </c>
      <c r="D49" s="92">
        <v>3</v>
      </c>
      <c r="E49" s="93" t="str">
        <f t="shared" si="8"/>
        <v/>
      </c>
      <c r="F49" s="93">
        <f t="shared" si="9"/>
        <v>3</v>
      </c>
      <c r="G49" s="29"/>
    </row>
    <row r="50" spans="1:7" x14ac:dyDescent="0.25">
      <c r="A50" s="14" t="s">
        <v>108</v>
      </c>
      <c r="B50" s="108">
        <v>1</v>
      </c>
      <c r="C50" s="17" t="s">
        <v>269</v>
      </c>
      <c r="D50" s="92">
        <v>3</v>
      </c>
      <c r="E50" s="93" t="str">
        <f t="shared" si="8"/>
        <v/>
      </c>
      <c r="F50" s="93">
        <f t="shared" si="9"/>
        <v>3</v>
      </c>
      <c r="G50" s="29"/>
    </row>
    <row r="51" spans="1:7" x14ac:dyDescent="0.25">
      <c r="A51" s="30" t="s">
        <v>109</v>
      </c>
      <c r="B51" s="107">
        <v>1</v>
      </c>
      <c r="C51" s="17" t="s">
        <v>270</v>
      </c>
      <c r="D51" s="92">
        <v>3</v>
      </c>
      <c r="E51" s="93" t="str">
        <f t="shared" si="8"/>
        <v/>
      </c>
      <c r="F51" s="93">
        <f t="shared" si="9"/>
        <v>3</v>
      </c>
      <c r="G51" s="29"/>
    </row>
    <row r="52" spans="1:7" x14ac:dyDescent="0.25">
      <c r="A52" s="14" t="s">
        <v>110</v>
      </c>
      <c r="B52" s="108">
        <v>1</v>
      </c>
      <c r="C52" s="17" t="s">
        <v>472</v>
      </c>
      <c r="D52" s="92">
        <v>3</v>
      </c>
      <c r="E52" s="93" t="str">
        <f t="shared" si="8"/>
        <v/>
      </c>
      <c r="F52" s="93">
        <f t="shared" si="9"/>
        <v>3</v>
      </c>
      <c r="G52" s="29"/>
    </row>
    <row r="53" spans="1:7" ht="30" x14ac:dyDescent="0.25">
      <c r="A53" s="30" t="s">
        <v>111</v>
      </c>
      <c r="B53" s="107">
        <v>1</v>
      </c>
      <c r="C53" s="17" t="s">
        <v>224</v>
      </c>
      <c r="D53" s="92">
        <v>3</v>
      </c>
      <c r="E53" s="93" t="str">
        <f t="shared" si="8"/>
        <v/>
      </c>
      <c r="F53" s="93">
        <f t="shared" si="9"/>
        <v>3</v>
      </c>
      <c r="G53" s="29"/>
    </row>
    <row r="54" spans="1:7" x14ac:dyDescent="0.25">
      <c r="A54" s="14" t="s">
        <v>112</v>
      </c>
      <c r="B54" s="108">
        <v>1</v>
      </c>
      <c r="C54" s="17" t="s">
        <v>62</v>
      </c>
      <c r="D54" s="92">
        <v>3</v>
      </c>
      <c r="E54" s="93" t="str">
        <f t="shared" si="8"/>
        <v/>
      </c>
      <c r="F54" s="93">
        <f t="shared" si="9"/>
        <v>3</v>
      </c>
      <c r="G54" s="29"/>
    </row>
    <row r="55" spans="1:7" x14ac:dyDescent="0.25">
      <c r="A55" s="30" t="s">
        <v>113</v>
      </c>
      <c r="B55" s="107">
        <v>1</v>
      </c>
      <c r="C55" s="17" t="s">
        <v>471</v>
      </c>
      <c r="D55" s="92">
        <v>3</v>
      </c>
      <c r="E55" s="93" t="str">
        <f t="shared" si="8"/>
        <v/>
      </c>
      <c r="F55" s="93">
        <f t="shared" si="9"/>
        <v>3</v>
      </c>
      <c r="G55" s="29"/>
    </row>
    <row r="56" spans="1:7" x14ac:dyDescent="0.25">
      <c r="A56" s="14" t="s">
        <v>114</v>
      </c>
      <c r="B56" s="108">
        <v>1</v>
      </c>
      <c r="C56" s="17" t="s">
        <v>271</v>
      </c>
      <c r="D56" s="92">
        <v>3</v>
      </c>
      <c r="E56" s="93" t="str">
        <f t="shared" si="8"/>
        <v/>
      </c>
      <c r="F56" s="93">
        <f t="shared" si="9"/>
        <v>3</v>
      </c>
      <c r="G56" s="29"/>
    </row>
    <row r="57" spans="1:7" x14ac:dyDescent="0.25">
      <c r="A57" s="30" t="s">
        <v>115</v>
      </c>
      <c r="B57" s="107">
        <v>1</v>
      </c>
      <c r="C57" s="17" t="s">
        <v>63</v>
      </c>
      <c r="D57" s="92">
        <v>3</v>
      </c>
      <c r="E57" s="93" t="str">
        <f t="shared" si="8"/>
        <v/>
      </c>
      <c r="F57" s="93">
        <f t="shared" si="9"/>
        <v>3</v>
      </c>
      <c r="G57" s="29"/>
    </row>
    <row r="58" spans="1:7" x14ac:dyDescent="0.25">
      <c r="A58" s="14" t="s">
        <v>116</v>
      </c>
      <c r="B58" s="108">
        <v>1</v>
      </c>
      <c r="C58" s="17" t="s">
        <v>299</v>
      </c>
      <c r="D58" s="92">
        <v>3</v>
      </c>
      <c r="E58" s="93" t="str">
        <f t="shared" si="8"/>
        <v/>
      </c>
      <c r="F58" s="93">
        <f t="shared" si="9"/>
        <v>3</v>
      </c>
      <c r="G58" s="29"/>
    </row>
    <row r="59" spans="1:7" x14ac:dyDescent="0.25">
      <c r="A59" s="18"/>
      <c r="C59" s="131" t="s">
        <v>296</v>
      </c>
      <c r="D59" s="100">
        <f>SUM(D45:D58)</f>
        <v>42</v>
      </c>
      <c r="E59" s="94">
        <f>SUM(E45:E58)</f>
        <v>0</v>
      </c>
      <c r="F59" s="94">
        <f>SUM(F45:F58)</f>
        <v>42</v>
      </c>
      <c r="G59" s="231"/>
    </row>
    <row r="60" spans="1:7" x14ac:dyDescent="0.25">
      <c r="A60" s="18"/>
      <c r="C60" s="131" t="s">
        <v>295</v>
      </c>
      <c r="D60" s="100">
        <f>D59-E59</f>
        <v>42</v>
      </c>
      <c r="E60" s="227"/>
      <c r="F60" s="228"/>
      <c r="G60" s="232"/>
    </row>
    <row r="61" spans="1:7" ht="15.75" thickBot="1" x14ac:dyDescent="0.3">
      <c r="A61" s="21"/>
      <c r="B61" s="105"/>
      <c r="C61" s="132" t="s">
        <v>294</v>
      </c>
      <c r="D61" s="101">
        <f>(F59*100)/D60</f>
        <v>100</v>
      </c>
      <c r="E61" s="229"/>
      <c r="F61" s="230"/>
      <c r="G61" s="233"/>
    </row>
    <row r="62" spans="1:7" x14ac:dyDescent="0.25">
      <c r="C62" s="19"/>
      <c r="D62" s="23"/>
      <c r="E62" s="23"/>
      <c r="F62" s="23"/>
    </row>
    <row r="63" spans="1:7" ht="15.75" thickBot="1" x14ac:dyDescent="0.3">
      <c r="C63" s="19"/>
      <c r="D63" s="23"/>
      <c r="E63" s="23"/>
      <c r="F63" s="23"/>
    </row>
    <row r="64" spans="1:7" ht="30" x14ac:dyDescent="0.25">
      <c r="A64" s="215" t="s">
        <v>440</v>
      </c>
      <c r="B64" s="216"/>
      <c r="C64" s="223"/>
      <c r="D64" s="13" t="s">
        <v>279</v>
      </c>
      <c r="E64" s="13" t="s">
        <v>0</v>
      </c>
      <c r="F64" s="13" t="s">
        <v>292</v>
      </c>
      <c r="G64" s="76" t="s">
        <v>70</v>
      </c>
    </row>
    <row r="65" spans="1:7" x14ac:dyDescent="0.25">
      <c r="A65" s="175"/>
      <c r="B65" s="176"/>
      <c r="C65" s="177" t="s">
        <v>439</v>
      </c>
      <c r="D65" s="178"/>
      <c r="E65" s="178"/>
      <c r="F65" s="178"/>
      <c r="G65" s="179"/>
    </row>
    <row r="66" spans="1:7" ht="45" x14ac:dyDescent="0.25">
      <c r="A66" s="24" t="s">
        <v>117</v>
      </c>
      <c r="B66" s="106">
        <v>1</v>
      </c>
      <c r="C66" s="25" t="s">
        <v>429</v>
      </c>
      <c r="D66" s="92">
        <v>3</v>
      </c>
      <c r="E66" s="93" t="str">
        <f t="shared" ref="E66:E77" si="10">IF(D66="NA",3,"")</f>
        <v/>
      </c>
      <c r="F66" s="93">
        <f t="shared" ref="F66:F76" si="11">IF(D66&lt;&gt;"",IF(D66="NA","",D66),"")</f>
        <v>3</v>
      </c>
      <c r="G66" s="26"/>
    </row>
    <row r="67" spans="1:7" s="69" customFormat="1" x14ac:dyDescent="0.25">
      <c r="A67" s="14" t="s">
        <v>118</v>
      </c>
      <c r="B67" s="104">
        <v>1</v>
      </c>
      <c r="C67" s="15" t="s">
        <v>227</v>
      </c>
      <c r="D67" s="92">
        <v>3</v>
      </c>
      <c r="E67" s="93" t="str">
        <f t="shared" si="10"/>
        <v/>
      </c>
      <c r="F67" s="93">
        <f t="shared" si="11"/>
        <v>3</v>
      </c>
      <c r="G67" s="16"/>
    </row>
    <row r="68" spans="1:7" s="10" customFormat="1" x14ac:dyDescent="0.25">
      <c r="A68" s="24" t="s">
        <v>119</v>
      </c>
      <c r="B68" s="106">
        <v>1</v>
      </c>
      <c r="C68" s="15" t="s">
        <v>229</v>
      </c>
      <c r="D68" s="92">
        <v>3</v>
      </c>
      <c r="E68" s="93" t="str">
        <f t="shared" si="10"/>
        <v/>
      </c>
      <c r="F68" s="93">
        <f t="shared" si="11"/>
        <v>3</v>
      </c>
      <c r="G68" s="16"/>
    </row>
    <row r="69" spans="1:7" s="10" customFormat="1" ht="30" x14ac:dyDescent="0.25">
      <c r="A69" s="24" t="s">
        <v>120</v>
      </c>
      <c r="B69" s="106"/>
      <c r="C69" s="15" t="s">
        <v>427</v>
      </c>
      <c r="D69" s="92">
        <v>3</v>
      </c>
      <c r="E69" s="93"/>
      <c r="F69" s="93">
        <v>3</v>
      </c>
      <c r="G69" s="16"/>
    </row>
    <row r="70" spans="1:7" s="10" customFormat="1" ht="45" x14ac:dyDescent="0.25">
      <c r="A70" s="14" t="s">
        <v>121</v>
      </c>
      <c r="B70" s="104">
        <v>1</v>
      </c>
      <c r="C70" s="15" t="s">
        <v>430</v>
      </c>
      <c r="D70" s="92">
        <v>3</v>
      </c>
      <c r="E70" s="93" t="str">
        <f t="shared" si="10"/>
        <v/>
      </c>
      <c r="F70" s="93">
        <f t="shared" si="11"/>
        <v>3</v>
      </c>
      <c r="G70" s="16"/>
    </row>
    <row r="71" spans="1:7" s="10" customFormat="1" ht="45" x14ac:dyDescent="0.25">
      <c r="A71" s="24" t="s">
        <v>122</v>
      </c>
      <c r="B71" s="106">
        <v>1</v>
      </c>
      <c r="C71" s="15" t="s">
        <v>428</v>
      </c>
      <c r="D71" s="92">
        <v>3</v>
      </c>
      <c r="E71" s="93" t="str">
        <f t="shared" si="10"/>
        <v/>
      </c>
      <c r="F71" s="93">
        <f t="shared" si="11"/>
        <v>3</v>
      </c>
      <c r="G71" s="16"/>
    </row>
    <row r="72" spans="1:7" s="10" customFormat="1" ht="45" x14ac:dyDescent="0.25">
      <c r="A72" s="24" t="s">
        <v>234</v>
      </c>
      <c r="B72" s="106"/>
      <c r="C72" s="15" t="s">
        <v>431</v>
      </c>
      <c r="D72" s="92">
        <v>3</v>
      </c>
      <c r="E72" s="93" t="str">
        <f t="shared" si="10"/>
        <v/>
      </c>
      <c r="F72" s="93">
        <f t="shared" si="11"/>
        <v>3</v>
      </c>
      <c r="G72" s="16"/>
    </row>
    <row r="73" spans="1:7" s="10" customFormat="1" ht="45" x14ac:dyDescent="0.25">
      <c r="A73" s="14" t="s">
        <v>235</v>
      </c>
      <c r="B73" s="104">
        <v>1</v>
      </c>
      <c r="C73" s="15" t="s">
        <v>432</v>
      </c>
      <c r="D73" s="92">
        <v>3</v>
      </c>
      <c r="E73" s="93" t="str">
        <f t="shared" si="10"/>
        <v/>
      </c>
      <c r="F73" s="93">
        <f t="shared" si="11"/>
        <v>3</v>
      </c>
      <c r="G73" s="16"/>
    </row>
    <row r="74" spans="1:7" s="10" customFormat="1" ht="30" x14ac:dyDescent="0.25">
      <c r="A74" s="24" t="s">
        <v>236</v>
      </c>
      <c r="B74" s="106">
        <v>1</v>
      </c>
      <c r="C74" s="15" t="s">
        <v>228</v>
      </c>
      <c r="D74" s="92">
        <v>3</v>
      </c>
      <c r="E74" s="93" t="str">
        <f t="shared" si="10"/>
        <v/>
      </c>
      <c r="F74" s="93">
        <f t="shared" si="11"/>
        <v>3</v>
      </c>
      <c r="G74" s="16"/>
    </row>
    <row r="75" spans="1:7" s="10" customFormat="1" ht="30" x14ac:dyDescent="0.25">
      <c r="A75" s="14" t="s">
        <v>237</v>
      </c>
      <c r="B75" s="104">
        <v>1</v>
      </c>
      <c r="C75" s="15" t="s">
        <v>232</v>
      </c>
      <c r="D75" s="92">
        <v>3</v>
      </c>
      <c r="E75" s="93" t="str">
        <f t="shared" si="10"/>
        <v/>
      </c>
      <c r="F75" s="93">
        <f t="shared" si="11"/>
        <v>3</v>
      </c>
      <c r="G75" s="16"/>
    </row>
    <row r="76" spans="1:7" ht="30" x14ac:dyDescent="0.25">
      <c r="A76" s="24" t="s">
        <v>238</v>
      </c>
      <c r="B76" s="106">
        <v>1</v>
      </c>
      <c r="C76" s="15" t="s">
        <v>435</v>
      </c>
      <c r="D76" s="92">
        <v>3</v>
      </c>
      <c r="E76" s="93" t="str">
        <f t="shared" si="10"/>
        <v/>
      </c>
      <c r="F76" s="93">
        <f t="shared" si="11"/>
        <v>3</v>
      </c>
      <c r="G76" s="20"/>
    </row>
    <row r="77" spans="1:7" ht="30" x14ac:dyDescent="0.25">
      <c r="A77" s="24" t="s">
        <v>433</v>
      </c>
      <c r="B77" s="106"/>
      <c r="C77" s="15" t="s">
        <v>438</v>
      </c>
      <c r="D77" s="92">
        <v>3</v>
      </c>
      <c r="E77" s="93" t="str">
        <f t="shared" si="10"/>
        <v/>
      </c>
      <c r="F77" s="93">
        <v>3</v>
      </c>
      <c r="G77" s="20"/>
    </row>
    <row r="78" spans="1:7" x14ac:dyDescent="0.25">
      <c r="A78" s="24"/>
      <c r="B78" s="106">
        <v>1</v>
      </c>
      <c r="D78" s="92"/>
      <c r="E78" s="93"/>
      <c r="F78" s="93"/>
      <c r="G78" s="20"/>
    </row>
    <row r="79" spans="1:7" x14ac:dyDescent="0.25">
      <c r="A79" s="175"/>
      <c r="B79" s="176"/>
      <c r="C79" s="177" t="s">
        <v>441</v>
      </c>
      <c r="D79" s="178"/>
      <c r="E79" s="178"/>
      <c r="F79" s="178"/>
      <c r="G79" s="179"/>
    </row>
    <row r="80" spans="1:7" ht="30" x14ac:dyDescent="0.25">
      <c r="A80" s="24" t="s">
        <v>434</v>
      </c>
      <c r="B80" s="106"/>
      <c r="C80" s="15" t="s">
        <v>443</v>
      </c>
      <c r="D80" s="92">
        <v>3</v>
      </c>
      <c r="E80" s="93"/>
      <c r="F80" s="93">
        <v>3</v>
      </c>
      <c r="G80" s="20"/>
    </row>
    <row r="81" spans="1:7" ht="30" x14ac:dyDescent="0.25">
      <c r="A81" s="24" t="s">
        <v>437</v>
      </c>
      <c r="B81" s="106"/>
      <c r="C81" s="15" t="s">
        <v>445</v>
      </c>
      <c r="D81" s="92">
        <v>3</v>
      </c>
      <c r="E81" s="93"/>
      <c r="F81" s="93">
        <v>3</v>
      </c>
      <c r="G81" s="20"/>
    </row>
    <row r="82" spans="1:7" ht="30" x14ac:dyDescent="0.25">
      <c r="A82" s="24" t="s">
        <v>442</v>
      </c>
      <c r="B82" s="106"/>
      <c r="C82" s="15" t="s">
        <v>447</v>
      </c>
      <c r="D82" s="92">
        <v>3</v>
      </c>
      <c r="E82" s="93"/>
      <c r="F82" s="93">
        <v>3</v>
      </c>
      <c r="G82" s="20"/>
    </row>
    <row r="83" spans="1:7" ht="30" x14ac:dyDescent="0.25">
      <c r="A83" s="24" t="s">
        <v>444</v>
      </c>
      <c r="B83" s="106"/>
      <c r="C83" s="15" t="s">
        <v>449</v>
      </c>
      <c r="D83" s="92">
        <v>3</v>
      </c>
      <c r="E83" s="93"/>
      <c r="F83" s="93">
        <v>3</v>
      </c>
      <c r="G83" s="20"/>
    </row>
    <row r="84" spans="1:7" x14ac:dyDescent="0.25">
      <c r="A84" s="24" t="s">
        <v>446</v>
      </c>
      <c r="B84" s="106"/>
      <c r="C84" s="15" t="s">
        <v>231</v>
      </c>
      <c r="D84" s="92">
        <v>3</v>
      </c>
      <c r="E84" s="93"/>
      <c r="F84" s="93">
        <v>3</v>
      </c>
      <c r="G84" s="20"/>
    </row>
    <row r="85" spans="1:7" ht="30" x14ac:dyDescent="0.25">
      <c r="A85" s="24" t="s">
        <v>448</v>
      </c>
      <c r="B85" s="106"/>
      <c r="C85" s="15" t="s">
        <v>436</v>
      </c>
      <c r="D85" s="92">
        <v>3</v>
      </c>
      <c r="E85" s="93"/>
      <c r="F85" s="93">
        <v>3</v>
      </c>
      <c r="G85" s="20"/>
    </row>
    <row r="86" spans="1:7" x14ac:dyDescent="0.25">
      <c r="A86" s="180"/>
      <c r="B86" s="181"/>
      <c r="C86" s="10"/>
      <c r="D86" s="92"/>
      <c r="E86" s="93"/>
      <c r="F86" s="93"/>
      <c r="G86" s="20"/>
    </row>
    <row r="87" spans="1:7" x14ac:dyDescent="0.25">
      <c r="A87" s="18"/>
      <c r="C87" s="131" t="s">
        <v>296</v>
      </c>
      <c r="D87" s="100">
        <f>SUM(D66:D85)</f>
        <v>54</v>
      </c>
      <c r="E87" s="94">
        <f>SUM(E66:E85)</f>
        <v>0</v>
      </c>
      <c r="F87" s="94">
        <f>SUM(F66:F85)</f>
        <v>54</v>
      </c>
      <c r="G87" s="231"/>
    </row>
    <row r="88" spans="1:7" x14ac:dyDescent="0.25">
      <c r="A88" s="18"/>
      <c r="C88" s="131" t="s">
        <v>295</v>
      </c>
      <c r="D88" s="100">
        <f>D87-E87</f>
        <v>54</v>
      </c>
      <c r="E88" s="128"/>
      <c r="F88" s="129"/>
      <c r="G88" s="232"/>
    </row>
    <row r="89" spans="1:7" s="10" customFormat="1" ht="15" customHeight="1" thickBot="1" x14ac:dyDescent="0.3">
      <c r="A89" s="21"/>
      <c r="B89" s="105"/>
      <c r="C89" s="132" t="s">
        <v>294</v>
      </c>
      <c r="D89" s="101">
        <f>(F87*100)/D88</f>
        <v>100</v>
      </c>
      <c r="E89" s="126"/>
      <c r="F89" s="127"/>
      <c r="G89" s="233"/>
    </row>
    <row r="90" spans="1:7" s="10" customFormat="1" x14ac:dyDescent="0.25">
      <c r="A90" s="7"/>
      <c r="B90" s="7"/>
      <c r="C90" s="19"/>
      <c r="D90" s="23"/>
      <c r="E90" s="23"/>
      <c r="F90" s="23"/>
      <c r="G90" s="38"/>
    </row>
    <row r="91" spans="1:7" s="10" customFormat="1" ht="15.75" thickBot="1" x14ac:dyDescent="0.3">
      <c r="A91" s="7"/>
      <c r="B91" s="7"/>
      <c r="C91" s="19"/>
      <c r="D91" s="23"/>
      <c r="E91" s="23"/>
      <c r="F91" s="23"/>
      <c r="G91" s="38"/>
    </row>
    <row r="92" spans="1:7" x14ac:dyDescent="0.25">
      <c r="A92" s="215" t="s">
        <v>301</v>
      </c>
      <c r="B92" s="216"/>
      <c r="C92" s="216"/>
      <c r="D92" s="43"/>
      <c r="E92" s="43"/>
      <c r="F92" s="43"/>
      <c r="G92" s="44"/>
    </row>
    <row r="93" spans="1:7" ht="30" x14ac:dyDescent="0.25">
      <c r="A93" s="48"/>
      <c r="B93" s="112"/>
      <c r="C93" s="82" t="s">
        <v>168</v>
      </c>
      <c r="D93" s="83" t="s">
        <v>279</v>
      </c>
      <c r="E93" s="83" t="s">
        <v>0</v>
      </c>
      <c r="F93" s="79" t="s">
        <v>292</v>
      </c>
      <c r="G93" s="74" t="s">
        <v>70</v>
      </c>
    </row>
    <row r="94" spans="1:7" ht="30" x14ac:dyDescent="0.25">
      <c r="A94" s="14" t="s">
        <v>123</v>
      </c>
      <c r="B94" s="104">
        <v>1</v>
      </c>
      <c r="C94" s="50" t="s">
        <v>2</v>
      </c>
      <c r="D94" s="92">
        <v>3</v>
      </c>
      <c r="E94" s="93" t="str">
        <f t="shared" ref="E94" si="12">IF(D94="NA",3,"")</f>
        <v/>
      </c>
      <c r="F94" s="93">
        <f t="shared" ref="F94" si="13">IF(D94&lt;&gt;"",IF(D94="NA","",D94),"")</f>
        <v>3</v>
      </c>
      <c r="G94" s="42"/>
    </row>
    <row r="95" spans="1:7" x14ac:dyDescent="0.25">
      <c r="A95" s="48"/>
      <c r="B95" s="112"/>
      <c r="C95" s="82" t="s">
        <v>167</v>
      </c>
      <c r="D95" s="83"/>
      <c r="E95" s="83"/>
      <c r="F95" s="79"/>
      <c r="G95" s="74"/>
    </row>
    <row r="96" spans="1:7" x14ac:dyDescent="0.25">
      <c r="A96" s="14" t="s">
        <v>124</v>
      </c>
      <c r="B96" s="104">
        <v>1</v>
      </c>
      <c r="C96" s="50" t="s">
        <v>3</v>
      </c>
      <c r="D96" s="92">
        <v>3</v>
      </c>
      <c r="E96" s="93" t="str">
        <f t="shared" ref="E96:E99" si="14">IF(D96="NA",3,"")</f>
        <v/>
      </c>
      <c r="F96" s="93">
        <f t="shared" ref="F96:F99" si="15">IF(D96&lt;&gt;"",IF(D96="NA","",D96),"")</f>
        <v>3</v>
      </c>
      <c r="G96" s="42"/>
    </row>
    <row r="97" spans="1:7" s="10" customFormat="1" ht="15" customHeight="1" x14ac:dyDescent="0.25">
      <c r="A97" s="14" t="s">
        <v>125</v>
      </c>
      <c r="B97" s="104">
        <v>1</v>
      </c>
      <c r="C97" s="50" t="s">
        <v>184</v>
      </c>
      <c r="D97" s="92">
        <v>3</v>
      </c>
      <c r="E97" s="93" t="str">
        <f t="shared" si="14"/>
        <v/>
      </c>
      <c r="F97" s="93">
        <f t="shared" si="15"/>
        <v>3</v>
      </c>
      <c r="G97" s="42"/>
    </row>
    <row r="98" spans="1:7" s="49" customFormat="1" x14ac:dyDescent="0.25">
      <c r="A98" s="14" t="s">
        <v>126</v>
      </c>
      <c r="B98" s="104">
        <v>1</v>
      </c>
      <c r="C98" s="50" t="s">
        <v>185</v>
      </c>
      <c r="D98" s="92">
        <v>3</v>
      </c>
      <c r="E98" s="93" t="str">
        <f t="shared" si="14"/>
        <v/>
      </c>
      <c r="F98" s="93">
        <f t="shared" si="15"/>
        <v>3</v>
      </c>
      <c r="G98" s="42"/>
    </row>
    <row r="99" spans="1:7" s="10" customFormat="1" x14ac:dyDescent="0.25">
      <c r="A99" s="14" t="s">
        <v>127</v>
      </c>
      <c r="B99" s="104">
        <v>1</v>
      </c>
      <c r="C99" s="50" t="s">
        <v>450</v>
      </c>
      <c r="D99" s="92">
        <v>3</v>
      </c>
      <c r="E99" s="93" t="str">
        <f t="shared" si="14"/>
        <v/>
      </c>
      <c r="F99" s="93">
        <f t="shared" si="15"/>
        <v>3</v>
      </c>
      <c r="G99" s="42"/>
    </row>
    <row r="100" spans="1:7" s="10" customFormat="1" x14ac:dyDescent="0.25">
      <c r="A100" s="48"/>
      <c r="B100" s="112"/>
      <c r="C100" s="84" t="s">
        <v>166</v>
      </c>
      <c r="D100" s="83"/>
      <c r="E100" s="83"/>
      <c r="F100" s="79"/>
      <c r="G100" s="74"/>
    </row>
    <row r="101" spans="1:7" s="10" customFormat="1" x14ac:dyDescent="0.25">
      <c r="A101" s="14" t="s">
        <v>128</v>
      </c>
      <c r="B101" s="104">
        <v>1</v>
      </c>
      <c r="C101" s="51" t="s">
        <v>4</v>
      </c>
      <c r="D101" s="92">
        <v>3</v>
      </c>
      <c r="E101" s="93" t="str">
        <f t="shared" ref="E101:E102" si="16">IF(D101="NA",3,"")</f>
        <v/>
      </c>
      <c r="F101" s="93">
        <f t="shared" ref="F101:F102" si="17">IF(D101&lt;&gt;"",IF(D101="NA","",D101),"")</f>
        <v>3</v>
      </c>
      <c r="G101" s="42"/>
    </row>
    <row r="102" spans="1:7" s="10" customFormat="1" ht="30" x14ac:dyDescent="0.25">
      <c r="A102" s="14" t="s">
        <v>303</v>
      </c>
      <c r="B102" s="104">
        <v>1</v>
      </c>
      <c r="C102" s="52" t="s">
        <v>186</v>
      </c>
      <c r="D102" s="92">
        <v>3</v>
      </c>
      <c r="E102" s="93" t="str">
        <f t="shared" si="16"/>
        <v/>
      </c>
      <c r="F102" s="93">
        <f t="shared" si="17"/>
        <v>3</v>
      </c>
      <c r="G102" s="42"/>
    </row>
    <row r="103" spans="1:7" s="10" customFormat="1" x14ac:dyDescent="0.25">
      <c r="A103" s="48"/>
      <c r="B103" s="112"/>
      <c r="C103" s="84" t="s">
        <v>68</v>
      </c>
      <c r="D103" s="83"/>
      <c r="E103" s="83"/>
      <c r="F103" s="79"/>
      <c r="G103" s="74"/>
    </row>
    <row r="104" spans="1:7" s="10" customFormat="1" ht="30" x14ac:dyDescent="0.25">
      <c r="A104" s="14" t="s">
        <v>315</v>
      </c>
      <c r="B104" s="104">
        <v>1</v>
      </c>
      <c r="C104" s="50" t="s">
        <v>5</v>
      </c>
      <c r="D104" s="92">
        <v>3</v>
      </c>
      <c r="E104" s="93" t="str">
        <f t="shared" ref="E104:E111" si="18">IF(D104="NA",3,"")</f>
        <v/>
      </c>
      <c r="F104" s="93">
        <f t="shared" ref="F104:F111" si="19">IF(D104&lt;&gt;"",IF(D104="NA","",D104),"")</f>
        <v>3</v>
      </c>
      <c r="G104" s="42"/>
    </row>
    <row r="105" spans="1:7" s="49" customFormat="1" x14ac:dyDescent="0.25">
      <c r="A105" s="14" t="s">
        <v>316</v>
      </c>
      <c r="B105" s="104">
        <v>1</v>
      </c>
      <c r="C105" s="15" t="s">
        <v>187</v>
      </c>
      <c r="D105" s="92">
        <v>3</v>
      </c>
      <c r="E105" s="93" t="str">
        <f t="shared" si="18"/>
        <v/>
      </c>
      <c r="F105" s="93">
        <f t="shared" si="19"/>
        <v>3</v>
      </c>
      <c r="G105" s="42"/>
    </row>
    <row r="106" spans="1:7" s="10" customFormat="1" ht="30" x14ac:dyDescent="0.25">
      <c r="A106" s="14" t="s">
        <v>317</v>
      </c>
      <c r="B106" s="104">
        <v>1</v>
      </c>
      <c r="C106" s="52" t="s">
        <v>186</v>
      </c>
      <c r="D106" s="92">
        <v>3</v>
      </c>
      <c r="E106" s="93" t="str">
        <f t="shared" si="18"/>
        <v/>
      </c>
      <c r="F106" s="93">
        <f t="shared" si="19"/>
        <v>3</v>
      </c>
      <c r="G106" s="42"/>
    </row>
    <row r="107" spans="1:7" s="10" customFormat="1" ht="30" x14ac:dyDescent="0.25">
      <c r="A107" s="14" t="s">
        <v>318</v>
      </c>
      <c r="B107" s="107"/>
      <c r="C107" s="182" t="s">
        <v>451</v>
      </c>
      <c r="D107" s="92">
        <v>3</v>
      </c>
      <c r="E107" s="93"/>
      <c r="F107" s="93">
        <f t="shared" si="19"/>
        <v>3</v>
      </c>
      <c r="G107" s="42"/>
    </row>
    <row r="108" spans="1:7" s="10" customFormat="1" x14ac:dyDescent="0.25">
      <c r="A108" s="14" t="s">
        <v>319</v>
      </c>
      <c r="B108" s="107">
        <v>1</v>
      </c>
      <c r="C108" s="28" t="s">
        <v>188</v>
      </c>
      <c r="D108" s="92">
        <v>3</v>
      </c>
      <c r="E108" s="93" t="str">
        <f t="shared" si="18"/>
        <v/>
      </c>
      <c r="F108" s="93">
        <f t="shared" si="19"/>
        <v>3</v>
      </c>
      <c r="G108" s="42"/>
    </row>
    <row r="109" spans="1:7" s="49" customFormat="1" x14ac:dyDescent="0.25">
      <c r="A109" s="14" t="s">
        <v>320</v>
      </c>
      <c r="B109" s="107">
        <v>1</v>
      </c>
      <c r="C109" s="17" t="s">
        <v>189</v>
      </c>
      <c r="D109" s="92">
        <v>3</v>
      </c>
      <c r="E109" s="93" t="str">
        <f t="shared" si="18"/>
        <v/>
      </c>
      <c r="F109" s="93">
        <f t="shared" si="19"/>
        <v>3</v>
      </c>
      <c r="G109" s="42"/>
    </row>
    <row r="110" spans="1:7" s="10" customFormat="1" x14ac:dyDescent="0.25">
      <c r="A110" s="14" t="s">
        <v>321</v>
      </c>
      <c r="B110" s="107">
        <v>1</v>
      </c>
      <c r="C110" s="17" t="s">
        <v>190</v>
      </c>
      <c r="D110" s="92">
        <v>3</v>
      </c>
      <c r="E110" s="93" t="str">
        <f t="shared" si="18"/>
        <v/>
      </c>
      <c r="F110" s="93">
        <f t="shared" si="19"/>
        <v>3</v>
      </c>
      <c r="G110" s="42"/>
    </row>
    <row r="111" spans="1:7" s="10" customFormat="1" ht="30" x14ac:dyDescent="0.25">
      <c r="A111" s="14" t="s">
        <v>322</v>
      </c>
      <c r="B111" s="107">
        <v>1</v>
      </c>
      <c r="C111" s="17" t="s">
        <v>191</v>
      </c>
      <c r="D111" s="92">
        <v>3</v>
      </c>
      <c r="E111" s="93" t="str">
        <f t="shared" si="18"/>
        <v/>
      </c>
      <c r="F111" s="93">
        <f t="shared" si="19"/>
        <v>3</v>
      </c>
      <c r="G111" s="42"/>
    </row>
    <row r="112" spans="1:7" s="10" customFormat="1" x14ac:dyDescent="0.25">
      <c r="A112" s="53"/>
      <c r="B112" s="113"/>
      <c r="C112" s="82" t="s">
        <v>175</v>
      </c>
      <c r="D112" s="83"/>
      <c r="E112" s="83"/>
      <c r="F112" s="79"/>
      <c r="G112" s="74"/>
    </row>
    <row r="113" spans="1:7" s="10" customFormat="1" x14ac:dyDescent="0.25">
      <c r="A113" s="139" t="s">
        <v>323</v>
      </c>
      <c r="B113" s="104">
        <v>1</v>
      </c>
      <c r="C113" s="15" t="s">
        <v>174</v>
      </c>
      <c r="D113" s="92">
        <v>3</v>
      </c>
      <c r="E113" s="93" t="str">
        <f t="shared" ref="E113:E125" si="20">IF(D113="NA",3,"")</f>
        <v/>
      </c>
      <c r="F113" s="93">
        <f t="shared" ref="F113:F125" si="21">IF(D113&lt;&gt;"",IF(D113="NA","",D113),"")</f>
        <v>3</v>
      </c>
      <c r="G113" s="42"/>
    </row>
    <row r="114" spans="1:7" s="10" customFormat="1" x14ac:dyDescent="0.25">
      <c r="A114" s="139" t="s">
        <v>324</v>
      </c>
      <c r="B114" s="104">
        <v>1</v>
      </c>
      <c r="C114" s="47" t="s">
        <v>43</v>
      </c>
      <c r="D114" s="92">
        <v>3</v>
      </c>
      <c r="E114" s="93" t="str">
        <f t="shared" si="20"/>
        <v/>
      </c>
      <c r="F114" s="93">
        <f t="shared" si="21"/>
        <v>3</v>
      </c>
      <c r="G114" s="42"/>
    </row>
    <row r="115" spans="1:7" s="10" customFormat="1" x14ac:dyDescent="0.25">
      <c r="A115" s="139" t="s">
        <v>325</v>
      </c>
      <c r="B115" s="104">
        <v>1</v>
      </c>
      <c r="C115" s="52" t="s">
        <v>15</v>
      </c>
      <c r="D115" s="92">
        <v>3</v>
      </c>
      <c r="E115" s="93" t="str">
        <f t="shared" si="20"/>
        <v/>
      </c>
      <c r="F115" s="93">
        <f t="shared" si="21"/>
        <v>3</v>
      </c>
      <c r="G115" s="42"/>
    </row>
    <row r="116" spans="1:7" s="10" customFormat="1" x14ac:dyDescent="0.25">
      <c r="A116" s="139" t="s">
        <v>326</v>
      </c>
      <c r="B116" s="104">
        <v>1</v>
      </c>
      <c r="C116" s="50" t="s">
        <v>476</v>
      </c>
      <c r="D116" s="92">
        <v>3</v>
      </c>
      <c r="E116" s="93" t="str">
        <f t="shared" si="20"/>
        <v/>
      </c>
      <c r="F116" s="93">
        <f t="shared" si="21"/>
        <v>3</v>
      </c>
      <c r="G116" s="42"/>
    </row>
    <row r="117" spans="1:7" s="49" customFormat="1" ht="30" x14ac:dyDescent="0.25">
      <c r="A117" s="139" t="s">
        <v>327</v>
      </c>
      <c r="B117" s="107">
        <v>1</v>
      </c>
      <c r="C117" s="50" t="s">
        <v>477</v>
      </c>
      <c r="D117" s="92">
        <v>3</v>
      </c>
      <c r="E117" s="93" t="str">
        <f t="shared" si="20"/>
        <v/>
      </c>
      <c r="F117" s="93">
        <f t="shared" si="21"/>
        <v>3</v>
      </c>
      <c r="G117" s="42"/>
    </row>
    <row r="118" spans="1:7" s="10" customFormat="1" ht="30" x14ac:dyDescent="0.25">
      <c r="A118" s="139" t="s">
        <v>328</v>
      </c>
      <c r="B118" s="107">
        <v>1</v>
      </c>
      <c r="C118" s="15" t="s">
        <v>475</v>
      </c>
      <c r="D118" s="92">
        <v>3</v>
      </c>
      <c r="E118" s="93" t="str">
        <f t="shared" si="20"/>
        <v/>
      </c>
      <c r="F118" s="93">
        <f t="shared" si="21"/>
        <v>3</v>
      </c>
      <c r="G118" s="42"/>
    </row>
    <row r="119" spans="1:7" s="10" customFormat="1" x14ac:dyDescent="0.25">
      <c r="A119" s="53"/>
      <c r="B119" s="113"/>
      <c r="C119" s="82" t="s">
        <v>306</v>
      </c>
      <c r="D119" s="82"/>
      <c r="E119" s="82"/>
      <c r="F119" s="82"/>
      <c r="G119" s="82"/>
    </row>
    <row r="120" spans="1:7" s="10" customFormat="1" x14ac:dyDescent="0.25">
      <c r="A120" s="14" t="s">
        <v>329</v>
      </c>
      <c r="B120" s="108">
        <v>1</v>
      </c>
      <c r="C120" s="17" t="s">
        <v>18</v>
      </c>
      <c r="D120" s="92">
        <v>3</v>
      </c>
      <c r="E120" s="93" t="str">
        <f t="shared" si="20"/>
        <v/>
      </c>
      <c r="F120" s="93">
        <f t="shared" si="21"/>
        <v>3</v>
      </c>
      <c r="G120" s="16"/>
    </row>
    <row r="121" spans="1:7" s="10" customFormat="1" ht="45" x14ac:dyDescent="0.25">
      <c r="A121" s="14" t="s">
        <v>330</v>
      </c>
      <c r="B121" s="108">
        <v>1</v>
      </c>
      <c r="C121" s="17" t="s">
        <v>83</v>
      </c>
      <c r="D121" s="92">
        <v>3</v>
      </c>
      <c r="E121" s="93" t="str">
        <f t="shared" si="20"/>
        <v/>
      </c>
      <c r="F121" s="93">
        <f t="shared" si="21"/>
        <v>3</v>
      </c>
      <c r="G121" s="16"/>
    </row>
    <row r="122" spans="1:7" s="10" customFormat="1" x14ac:dyDescent="0.25">
      <c r="A122" s="14" t="s">
        <v>331</v>
      </c>
      <c r="B122" s="108">
        <v>1</v>
      </c>
      <c r="C122" s="17" t="s">
        <v>84</v>
      </c>
      <c r="D122" s="92">
        <v>3</v>
      </c>
      <c r="E122" s="93" t="str">
        <f t="shared" si="20"/>
        <v/>
      </c>
      <c r="F122" s="93">
        <f t="shared" si="21"/>
        <v>3</v>
      </c>
      <c r="G122" s="16"/>
    </row>
    <row r="123" spans="1:7" s="10" customFormat="1" x14ac:dyDescent="0.25">
      <c r="A123" s="14" t="s">
        <v>332</v>
      </c>
      <c r="B123" s="108">
        <v>1</v>
      </c>
      <c r="C123" s="17" t="s">
        <v>19</v>
      </c>
      <c r="D123" s="92">
        <v>3</v>
      </c>
      <c r="E123" s="93" t="str">
        <f t="shared" si="20"/>
        <v/>
      </c>
      <c r="F123" s="93">
        <f t="shared" si="21"/>
        <v>3</v>
      </c>
      <c r="G123" s="16"/>
    </row>
    <row r="124" spans="1:7" s="10" customFormat="1" x14ac:dyDescent="0.25">
      <c r="A124" s="14" t="s">
        <v>333</v>
      </c>
      <c r="B124" s="108">
        <v>1</v>
      </c>
      <c r="C124" s="17" t="s">
        <v>65</v>
      </c>
      <c r="D124" s="92">
        <v>3</v>
      </c>
      <c r="E124" s="93" t="str">
        <f t="shared" si="20"/>
        <v/>
      </c>
      <c r="F124" s="93">
        <f t="shared" si="21"/>
        <v>3</v>
      </c>
      <c r="G124" s="16"/>
    </row>
    <row r="125" spans="1:7" s="10" customFormat="1" ht="30" x14ac:dyDescent="0.25">
      <c r="A125" s="14" t="s">
        <v>452</v>
      </c>
      <c r="B125" s="108"/>
      <c r="C125" s="17" t="s">
        <v>85</v>
      </c>
      <c r="D125" s="92">
        <v>3</v>
      </c>
      <c r="E125" s="93" t="str">
        <f t="shared" si="20"/>
        <v/>
      </c>
      <c r="F125" s="93">
        <f t="shared" si="21"/>
        <v>3</v>
      </c>
      <c r="G125" s="16"/>
    </row>
    <row r="126" spans="1:7" s="10" customFormat="1" x14ac:dyDescent="0.25">
      <c r="A126" s="53"/>
      <c r="B126" s="113"/>
      <c r="C126" s="82" t="s">
        <v>453</v>
      </c>
      <c r="D126" s="82"/>
      <c r="E126" s="82"/>
      <c r="F126" s="82"/>
      <c r="G126" s="82"/>
    </row>
    <row r="127" spans="1:7" s="10" customFormat="1" x14ac:dyDescent="0.25">
      <c r="A127" s="183" t="s">
        <v>454</v>
      </c>
      <c r="B127" s="184"/>
      <c r="C127" s="187" t="s">
        <v>460</v>
      </c>
      <c r="D127" s="188">
        <v>3</v>
      </c>
      <c r="E127" s="185"/>
      <c r="F127" s="188">
        <v>3</v>
      </c>
      <c r="G127" s="186"/>
    </row>
    <row r="128" spans="1:7" s="10" customFormat="1" x14ac:dyDescent="0.25">
      <c r="A128" s="183" t="s">
        <v>455</v>
      </c>
      <c r="B128" s="184"/>
      <c r="C128" s="187" t="s">
        <v>461</v>
      </c>
      <c r="D128" s="188">
        <v>3</v>
      </c>
      <c r="E128" s="185"/>
      <c r="F128" s="188">
        <v>3</v>
      </c>
      <c r="G128" s="186"/>
    </row>
    <row r="129" spans="1:7" s="10" customFormat="1" x14ac:dyDescent="0.25">
      <c r="A129" s="183" t="s">
        <v>456</v>
      </c>
      <c r="B129" s="184"/>
      <c r="C129" s="187" t="s">
        <v>462</v>
      </c>
      <c r="D129" s="188">
        <v>3</v>
      </c>
      <c r="E129" s="185"/>
      <c r="F129" s="188">
        <v>3</v>
      </c>
      <c r="G129" s="186"/>
    </row>
    <row r="130" spans="1:7" s="10" customFormat="1" x14ac:dyDescent="0.25">
      <c r="A130" s="183" t="s">
        <v>457</v>
      </c>
      <c r="B130" s="184"/>
      <c r="C130" s="187" t="s">
        <v>463</v>
      </c>
      <c r="D130" s="188">
        <v>3</v>
      </c>
      <c r="E130" s="185"/>
      <c r="F130" s="188">
        <v>3</v>
      </c>
      <c r="G130" s="186"/>
    </row>
    <row r="131" spans="1:7" s="10" customFormat="1" x14ac:dyDescent="0.25">
      <c r="A131" s="183" t="s">
        <v>458</v>
      </c>
      <c r="B131" s="184"/>
      <c r="C131" s="187" t="s">
        <v>464</v>
      </c>
      <c r="D131" s="188">
        <v>3</v>
      </c>
      <c r="E131" s="185"/>
      <c r="F131" s="188">
        <v>3</v>
      </c>
      <c r="G131" s="186"/>
    </row>
    <row r="132" spans="1:7" s="10" customFormat="1" x14ac:dyDescent="0.25">
      <c r="A132" s="14" t="s">
        <v>459</v>
      </c>
      <c r="B132" s="108"/>
      <c r="C132" s="17" t="s">
        <v>465</v>
      </c>
      <c r="D132" s="92">
        <v>3</v>
      </c>
      <c r="E132" s="93"/>
      <c r="F132" s="93">
        <v>3</v>
      </c>
      <c r="G132" s="16"/>
    </row>
    <row r="133" spans="1:7" s="10" customFormat="1" x14ac:dyDescent="0.25">
      <c r="A133" s="18"/>
      <c r="B133" s="7"/>
      <c r="C133" s="131" t="s">
        <v>296</v>
      </c>
      <c r="D133" s="100">
        <f>SUM(D94:D132)</f>
        <v>99</v>
      </c>
      <c r="E133" s="100">
        <f>SUM(E94:E132)</f>
        <v>0</v>
      </c>
      <c r="F133" s="100">
        <f>SUM(F94:F132)</f>
        <v>99</v>
      </c>
      <c r="G133" s="231"/>
    </row>
    <row r="134" spans="1:7" s="10" customFormat="1" x14ac:dyDescent="0.25">
      <c r="A134" s="18"/>
      <c r="B134" s="7"/>
      <c r="C134" s="131" t="s">
        <v>295</v>
      </c>
      <c r="D134" s="100">
        <f>D133-E133</f>
        <v>99</v>
      </c>
      <c r="E134" s="227"/>
      <c r="F134" s="228"/>
      <c r="G134" s="232"/>
    </row>
    <row r="135" spans="1:7" s="10" customFormat="1" ht="15.75" thickBot="1" x14ac:dyDescent="0.3">
      <c r="A135" s="21"/>
      <c r="B135" s="105"/>
      <c r="C135" s="132" t="s">
        <v>294</v>
      </c>
      <c r="D135" s="101">
        <f>(F133*100)/D134</f>
        <v>100</v>
      </c>
      <c r="E135" s="229"/>
      <c r="F135" s="230"/>
      <c r="G135" s="233"/>
    </row>
    <row r="136" spans="1:7" s="10" customFormat="1" x14ac:dyDescent="0.25">
      <c r="A136" s="7"/>
      <c r="B136" s="7"/>
      <c r="C136" s="19"/>
      <c r="D136" s="23"/>
      <c r="E136" s="23"/>
      <c r="F136" s="23"/>
      <c r="G136" s="38"/>
    </row>
    <row r="137" spans="1:7" s="10" customFormat="1" ht="15.75" thickBot="1" x14ac:dyDescent="0.3">
      <c r="A137" s="7"/>
      <c r="B137" s="7"/>
      <c r="C137" s="19"/>
      <c r="D137" s="23"/>
      <c r="E137" s="23"/>
      <c r="F137" s="23"/>
      <c r="G137" s="38"/>
    </row>
    <row r="138" spans="1:7" s="10" customFormat="1" ht="30" x14ac:dyDescent="0.25">
      <c r="A138" s="224" t="s">
        <v>334</v>
      </c>
      <c r="B138" s="225"/>
      <c r="C138" s="226"/>
      <c r="D138" s="39" t="s">
        <v>279</v>
      </c>
      <c r="E138" s="98" t="s">
        <v>0</v>
      </c>
      <c r="F138" s="13" t="s">
        <v>292</v>
      </c>
      <c r="G138" s="99" t="s">
        <v>70</v>
      </c>
    </row>
    <row r="139" spans="1:7" s="10" customFormat="1" ht="45" x14ac:dyDescent="0.25">
      <c r="A139" s="30" t="s">
        <v>71</v>
      </c>
      <c r="B139" s="107">
        <v>1</v>
      </c>
      <c r="C139" s="10" t="s">
        <v>479</v>
      </c>
      <c r="D139" s="92">
        <v>3</v>
      </c>
      <c r="E139" s="93" t="str">
        <f t="shared" ref="E139:E142" si="22">IF(D139="NA",3,"")</f>
        <v/>
      </c>
      <c r="F139" s="93">
        <f t="shared" ref="F139:F147" si="23">IF(D139&lt;&gt;"",IF(D139="NA","",D139),"")</f>
        <v>3</v>
      </c>
      <c r="G139" s="42"/>
    </row>
    <row r="140" spans="1:7" s="10" customFormat="1" x14ac:dyDescent="0.25">
      <c r="A140" s="14" t="s">
        <v>72</v>
      </c>
      <c r="B140" s="107">
        <v>1</v>
      </c>
      <c r="C140" s="40" t="s">
        <v>421</v>
      </c>
      <c r="D140" s="92">
        <v>3</v>
      </c>
      <c r="E140" s="93" t="str">
        <f t="shared" si="22"/>
        <v/>
      </c>
      <c r="F140" s="93">
        <f t="shared" si="23"/>
        <v>3</v>
      </c>
      <c r="G140" s="42"/>
    </row>
    <row r="141" spans="1:7" s="10" customFormat="1" x14ac:dyDescent="0.25">
      <c r="A141" s="30" t="s">
        <v>73</v>
      </c>
      <c r="B141" s="107">
        <v>1</v>
      </c>
      <c r="C141" s="40" t="s">
        <v>422</v>
      </c>
      <c r="D141" s="92">
        <v>3</v>
      </c>
      <c r="E141" s="93" t="str">
        <f t="shared" si="22"/>
        <v/>
      </c>
      <c r="F141" s="93">
        <f t="shared" si="23"/>
        <v>3</v>
      </c>
      <c r="G141" s="42"/>
    </row>
    <row r="142" spans="1:7" s="10" customFormat="1" x14ac:dyDescent="0.25">
      <c r="A142" s="14" t="s">
        <v>74</v>
      </c>
      <c r="B142" s="107">
        <v>1</v>
      </c>
      <c r="C142" s="40" t="s">
        <v>335</v>
      </c>
      <c r="D142" s="92">
        <v>3</v>
      </c>
      <c r="E142" s="93" t="str">
        <f t="shared" si="22"/>
        <v/>
      </c>
      <c r="F142" s="93">
        <f t="shared" si="23"/>
        <v>3</v>
      </c>
      <c r="G142" s="42"/>
    </row>
    <row r="143" spans="1:7" s="10" customFormat="1" ht="30" x14ac:dyDescent="0.25">
      <c r="A143" s="30" t="s">
        <v>75</v>
      </c>
      <c r="B143" s="110">
        <v>1</v>
      </c>
      <c r="C143" s="41" t="s">
        <v>336</v>
      </c>
      <c r="D143" s="93">
        <v>3</v>
      </c>
      <c r="E143" s="135"/>
      <c r="F143" s="93">
        <f t="shared" si="23"/>
        <v>3</v>
      </c>
      <c r="G143" s="136"/>
    </row>
    <row r="144" spans="1:7" s="10" customFormat="1" ht="30" x14ac:dyDescent="0.25">
      <c r="A144" s="14" t="s">
        <v>76</v>
      </c>
      <c r="B144" s="110">
        <v>1</v>
      </c>
      <c r="C144" s="15" t="s">
        <v>338</v>
      </c>
      <c r="D144" s="93">
        <v>3</v>
      </c>
      <c r="E144" s="135"/>
      <c r="F144" s="93">
        <f t="shared" si="23"/>
        <v>3</v>
      </c>
      <c r="G144" s="136"/>
    </row>
    <row r="145" spans="1:7" s="10" customFormat="1" x14ac:dyDescent="0.25">
      <c r="A145" s="14" t="s">
        <v>77</v>
      </c>
      <c r="B145" s="110">
        <v>1</v>
      </c>
      <c r="C145" s="15" t="s">
        <v>339</v>
      </c>
      <c r="D145" s="93">
        <v>3</v>
      </c>
      <c r="E145" s="135"/>
      <c r="F145" s="93">
        <f t="shared" si="23"/>
        <v>3</v>
      </c>
      <c r="G145" s="136"/>
    </row>
    <row r="146" spans="1:7" s="10" customFormat="1" ht="45" x14ac:dyDescent="0.25">
      <c r="A146" s="30" t="s">
        <v>78</v>
      </c>
      <c r="B146" s="110">
        <v>1</v>
      </c>
      <c r="C146" s="15" t="s">
        <v>340</v>
      </c>
      <c r="D146" s="93">
        <v>3</v>
      </c>
      <c r="E146" s="135"/>
      <c r="F146" s="93">
        <f t="shared" si="23"/>
        <v>3</v>
      </c>
      <c r="G146" s="136"/>
    </row>
    <row r="147" spans="1:7" s="10" customFormat="1" x14ac:dyDescent="0.25">
      <c r="A147" s="14" t="s">
        <v>79</v>
      </c>
      <c r="B147" s="110">
        <v>1</v>
      </c>
      <c r="C147" s="140" t="s">
        <v>341</v>
      </c>
      <c r="D147" s="93">
        <v>3</v>
      </c>
      <c r="E147" s="135"/>
      <c r="F147" s="93">
        <f t="shared" si="23"/>
        <v>3</v>
      </c>
      <c r="G147" s="136"/>
    </row>
    <row r="148" spans="1:7" s="10" customFormat="1" ht="15" customHeight="1" x14ac:dyDescent="0.25">
      <c r="A148" s="141"/>
      <c r="B148" s="141"/>
      <c r="C148" s="144" t="s">
        <v>296</v>
      </c>
      <c r="D148" s="100">
        <f>(Parámetros!$A$2*COUNT(B139:B147))</f>
        <v>27</v>
      </c>
      <c r="E148" s="102">
        <f>SUM(E139:E147)</f>
        <v>0</v>
      </c>
      <c r="F148" s="103">
        <f>SUM(F139:F147)</f>
        <v>27</v>
      </c>
      <c r="G148" s="231"/>
    </row>
    <row r="149" spans="1:7" s="10" customFormat="1" ht="15" customHeight="1" x14ac:dyDescent="0.25">
      <c r="A149" s="142"/>
      <c r="B149" s="142"/>
      <c r="C149" s="131" t="s">
        <v>295</v>
      </c>
      <c r="D149" s="133">
        <f>D148-E148</f>
        <v>27</v>
      </c>
      <c r="E149" s="234"/>
      <c r="F149" s="235"/>
      <c r="G149" s="232"/>
    </row>
    <row r="150" spans="1:7" s="10" customFormat="1" ht="15.75" customHeight="1" thickBot="1" x14ac:dyDescent="0.3">
      <c r="A150" s="143"/>
      <c r="B150" s="143"/>
      <c r="C150" s="145" t="s">
        <v>294</v>
      </c>
      <c r="D150" s="101">
        <f>(F148*100)/D149</f>
        <v>100</v>
      </c>
      <c r="E150" s="229"/>
      <c r="F150" s="230"/>
      <c r="G150" s="233"/>
    </row>
    <row r="151" spans="1:7" s="10" customFormat="1" x14ac:dyDescent="0.25">
      <c r="A151" s="7"/>
      <c r="B151" s="7"/>
      <c r="C151" s="19"/>
      <c r="D151" s="23"/>
      <c r="E151" s="23"/>
      <c r="F151" s="23"/>
      <c r="G151" s="38"/>
    </row>
    <row r="152" spans="1:7" s="10" customFormat="1" ht="15.75" thickBot="1" x14ac:dyDescent="0.3">
      <c r="A152" s="7"/>
      <c r="B152" s="7"/>
      <c r="C152" s="19"/>
      <c r="D152" s="23"/>
      <c r="E152" s="23"/>
      <c r="F152" s="23"/>
      <c r="G152" s="38"/>
    </row>
    <row r="153" spans="1:7" s="10" customFormat="1" ht="30" x14ac:dyDescent="0.25">
      <c r="A153" s="224" t="s">
        <v>342</v>
      </c>
      <c r="B153" s="225"/>
      <c r="C153" s="226"/>
      <c r="D153" s="39" t="s">
        <v>279</v>
      </c>
      <c r="E153" s="98" t="s">
        <v>0</v>
      </c>
      <c r="F153" s="13" t="s">
        <v>292</v>
      </c>
      <c r="G153" s="99" t="s">
        <v>70</v>
      </c>
    </row>
    <row r="154" spans="1:7" s="10" customFormat="1" x14ac:dyDescent="0.25">
      <c r="A154" s="30" t="s">
        <v>129</v>
      </c>
      <c r="B154" s="107">
        <v>1</v>
      </c>
      <c r="C154" s="40" t="s">
        <v>29</v>
      </c>
      <c r="D154" s="92">
        <v>3</v>
      </c>
      <c r="E154" s="93" t="str">
        <f t="shared" ref="E154:E160" si="24">IF(D154="NA",3,"")</f>
        <v/>
      </c>
      <c r="F154" s="93">
        <f t="shared" ref="F154:F160" si="25">IF(D154&lt;&gt;"",IF(D154="NA","",D154),"")</f>
        <v>3</v>
      </c>
      <c r="G154" s="42"/>
    </row>
    <row r="155" spans="1:7" s="10" customFormat="1" x14ac:dyDescent="0.25">
      <c r="A155" s="14" t="s">
        <v>130</v>
      </c>
      <c r="B155" s="107">
        <v>1</v>
      </c>
      <c r="C155" s="40" t="s">
        <v>67</v>
      </c>
      <c r="D155" s="92">
        <v>3</v>
      </c>
      <c r="E155" s="93" t="str">
        <f t="shared" si="24"/>
        <v/>
      </c>
      <c r="F155" s="93">
        <f t="shared" si="25"/>
        <v>3</v>
      </c>
      <c r="G155" s="42"/>
    </row>
    <row r="156" spans="1:7" s="10" customFormat="1" x14ac:dyDescent="0.25">
      <c r="A156" s="30" t="s">
        <v>131</v>
      </c>
      <c r="B156" s="107">
        <v>1</v>
      </c>
      <c r="C156" s="40" t="s">
        <v>30</v>
      </c>
      <c r="D156" s="92">
        <v>3</v>
      </c>
      <c r="E156" s="93" t="str">
        <f t="shared" si="24"/>
        <v/>
      </c>
      <c r="F156" s="93">
        <f t="shared" si="25"/>
        <v>3</v>
      </c>
      <c r="G156" s="42"/>
    </row>
    <row r="157" spans="1:7" s="10" customFormat="1" x14ac:dyDescent="0.25">
      <c r="A157" s="14" t="s">
        <v>132</v>
      </c>
      <c r="B157" s="107">
        <v>1</v>
      </c>
      <c r="C157" s="41" t="s">
        <v>31</v>
      </c>
      <c r="D157" s="92">
        <v>3</v>
      </c>
      <c r="E157" s="93" t="str">
        <f t="shared" si="24"/>
        <v/>
      </c>
      <c r="F157" s="93">
        <f t="shared" si="25"/>
        <v>3</v>
      </c>
      <c r="G157" s="42"/>
    </row>
    <row r="158" spans="1:7" s="10" customFormat="1" x14ac:dyDescent="0.25">
      <c r="A158" s="30" t="s">
        <v>133</v>
      </c>
      <c r="B158" s="107">
        <v>1</v>
      </c>
      <c r="C158" s="41" t="s">
        <v>32</v>
      </c>
      <c r="D158" s="92">
        <v>3</v>
      </c>
      <c r="E158" s="93" t="str">
        <f t="shared" si="24"/>
        <v/>
      </c>
      <c r="F158" s="93">
        <f t="shared" si="25"/>
        <v>3</v>
      </c>
      <c r="G158" s="42"/>
    </row>
    <row r="159" spans="1:7" s="10" customFormat="1" x14ac:dyDescent="0.25">
      <c r="A159" s="14" t="s">
        <v>134</v>
      </c>
      <c r="B159" s="110">
        <v>1</v>
      </c>
      <c r="C159" s="15" t="s">
        <v>478</v>
      </c>
      <c r="D159" s="92">
        <v>3</v>
      </c>
      <c r="E159" s="93" t="str">
        <f t="shared" si="24"/>
        <v/>
      </c>
      <c r="F159" s="93">
        <f t="shared" si="25"/>
        <v>3</v>
      </c>
      <c r="G159" s="42"/>
    </row>
    <row r="160" spans="1:7" s="10" customFormat="1" x14ac:dyDescent="0.25">
      <c r="A160" s="30" t="s">
        <v>239</v>
      </c>
      <c r="B160" s="110">
        <v>1</v>
      </c>
      <c r="C160" s="15" t="s">
        <v>304</v>
      </c>
      <c r="D160" s="93">
        <v>3</v>
      </c>
      <c r="E160" s="93" t="str">
        <f t="shared" si="24"/>
        <v/>
      </c>
      <c r="F160" s="93">
        <f t="shared" si="25"/>
        <v>3</v>
      </c>
      <c r="G160" s="136"/>
    </row>
    <row r="161" spans="1:7" s="10" customFormat="1" x14ac:dyDescent="0.25">
      <c r="A161" s="18"/>
      <c r="B161" s="7"/>
      <c r="C161" s="131" t="s">
        <v>296</v>
      </c>
      <c r="D161" s="100">
        <f>(Parámetros!$A$2*COUNT(B154:B160))</f>
        <v>21</v>
      </c>
      <c r="E161" s="102">
        <f>SUM(E154:E160)</f>
        <v>0</v>
      </c>
      <c r="F161" s="103">
        <f>SUM(F154:F160)</f>
        <v>21</v>
      </c>
      <c r="G161" s="231"/>
    </row>
    <row r="162" spans="1:7" s="10" customFormat="1" x14ac:dyDescent="0.25">
      <c r="A162" s="18"/>
      <c r="B162" s="7"/>
      <c r="C162" s="131" t="s">
        <v>295</v>
      </c>
      <c r="D162" s="133">
        <f>D161-E161</f>
        <v>21</v>
      </c>
      <c r="E162" s="234"/>
      <c r="F162" s="235"/>
      <c r="G162" s="232"/>
    </row>
    <row r="163" spans="1:7" s="10" customFormat="1" ht="15.75" thickBot="1" x14ac:dyDescent="0.3">
      <c r="A163" s="21"/>
      <c r="B163" s="105"/>
      <c r="C163" s="132" t="s">
        <v>294</v>
      </c>
      <c r="D163" s="101">
        <f>(F161*100)/D162</f>
        <v>100</v>
      </c>
      <c r="E163" s="229"/>
      <c r="F163" s="230"/>
      <c r="G163" s="233"/>
    </row>
    <row r="164" spans="1:7" s="10" customFormat="1" x14ac:dyDescent="0.25">
      <c r="A164" s="7"/>
      <c r="B164" s="7"/>
      <c r="C164" s="19"/>
      <c r="D164" s="23"/>
      <c r="E164" s="7"/>
      <c r="F164" s="7"/>
      <c r="G164" s="7"/>
    </row>
    <row r="165" spans="1:7" s="10" customFormat="1" ht="15.75" thickBot="1" x14ac:dyDescent="0.3">
      <c r="A165" s="7"/>
      <c r="B165" s="7"/>
      <c r="C165" s="19"/>
      <c r="D165" s="23"/>
      <c r="E165" s="7"/>
      <c r="F165" s="7"/>
      <c r="G165" s="7"/>
    </row>
    <row r="166" spans="1:7" s="10" customFormat="1" x14ac:dyDescent="0.25">
      <c r="A166" s="215" t="s">
        <v>377</v>
      </c>
      <c r="B166" s="216"/>
      <c r="C166" s="216"/>
      <c r="D166" s="43"/>
      <c r="E166" s="43"/>
      <c r="F166" s="80"/>
      <c r="G166" s="44"/>
    </row>
    <row r="167" spans="1:7" s="10" customFormat="1" ht="30" x14ac:dyDescent="0.25">
      <c r="A167" s="45"/>
      <c r="B167" s="111"/>
      <c r="C167" s="46" t="s">
        <v>302</v>
      </c>
      <c r="D167" s="81" t="s">
        <v>279</v>
      </c>
      <c r="E167" s="81" t="s">
        <v>0</v>
      </c>
      <c r="F167" s="79" t="s">
        <v>292</v>
      </c>
      <c r="G167" s="73" t="s">
        <v>70</v>
      </c>
    </row>
    <row r="168" spans="1:7" s="10" customFormat="1" ht="30" x14ac:dyDescent="0.25">
      <c r="A168" s="14" t="s">
        <v>135</v>
      </c>
      <c r="B168" s="104">
        <v>1</v>
      </c>
      <c r="C168" s="50" t="s">
        <v>480</v>
      </c>
      <c r="D168" s="92">
        <v>3</v>
      </c>
      <c r="E168" s="93" t="str">
        <f t="shared" ref="E168:E229" si="26">IF(D168="NA",3,"")</f>
        <v/>
      </c>
      <c r="F168" s="93">
        <f t="shared" ref="F168:F174" si="27">IF(D168&lt;&gt;"",IF(D168="NA","",D168),"")</f>
        <v>3</v>
      </c>
      <c r="G168" s="42"/>
    </row>
    <row r="169" spans="1:7" s="10" customFormat="1" x14ac:dyDescent="0.25">
      <c r="A169" s="14" t="s">
        <v>136</v>
      </c>
      <c r="B169" s="104">
        <v>1</v>
      </c>
      <c r="C169" s="15" t="s">
        <v>192</v>
      </c>
      <c r="D169" s="92">
        <v>3</v>
      </c>
      <c r="E169" s="93" t="str">
        <f t="shared" si="26"/>
        <v/>
      </c>
      <c r="F169" s="93">
        <f t="shared" si="27"/>
        <v>3</v>
      </c>
      <c r="G169" s="42"/>
    </row>
    <row r="170" spans="1:7" s="10" customFormat="1" ht="30" x14ac:dyDescent="0.25">
      <c r="A170" s="14" t="s">
        <v>137</v>
      </c>
      <c r="B170" s="104">
        <v>1</v>
      </c>
      <c r="C170" s="52" t="s">
        <v>186</v>
      </c>
      <c r="D170" s="92">
        <v>3</v>
      </c>
      <c r="E170" s="93" t="str">
        <f t="shared" si="26"/>
        <v/>
      </c>
      <c r="F170" s="93">
        <f t="shared" si="27"/>
        <v>3</v>
      </c>
      <c r="G170" s="42"/>
    </row>
    <row r="171" spans="1:7" s="10" customFormat="1" ht="30" x14ac:dyDescent="0.25">
      <c r="A171" s="14" t="s">
        <v>138</v>
      </c>
      <c r="B171" s="104">
        <v>1</v>
      </c>
      <c r="C171" s="50" t="s">
        <v>193</v>
      </c>
      <c r="D171" s="92">
        <v>3</v>
      </c>
      <c r="E171" s="93" t="str">
        <f t="shared" si="26"/>
        <v/>
      </c>
      <c r="F171" s="93">
        <f t="shared" si="27"/>
        <v>3</v>
      </c>
      <c r="G171" s="42"/>
    </row>
    <row r="172" spans="1:7" s="10" customFormat="1" x14ac:dyDescent="0.25">
      <c r="A172" s="14" t="s">
        <v>139</v>
      </c>
      <c r="B172" s="107">
        <v>1</v>
      </c>
      <c r="C172" s="17" t="s">
        <v>194</v>
      </c>
      <c r="D172" s="92">
        <v>3</v>
      </c>
      <c r="E172" s="93" t="str">
        <f t="shared" si="26"/>
        <v/>
      </c>
      <c r="F172" s="93">
        <f t="shared" si="27"/>
        <v>3</v>
      </c>
      <c r="G172" s="42"/>
    </row>
    <row r="173" spans="1:7" s="10" customFormat="1" x14ac:dyDescent="0.25">
      <c r="A173" s="14" t="s">
        <v>140</v>
      </c>
      <c r="B173" s="107">
        <v>1</v>
      </c>
      <c r="C173" s="17" t="s">
        <v>195</v>
      </c>
      <c r="D173" s="92">
        <v>3</v>
      </c>
      <c r="E173" s="93" t="str">
        <f t="shared" si="26"/>
        <v/>
      </c>
      <c r="F173" s="93">
        <f t="shared" si="27"/>
        <v>3</v>
      </c>
      <c r="G173" s="42"/>
    </row>
    <row r="174" spans="1:7" s="10" customFormat="1" ht="30" x14ac:dyDescent="0.25">
      <c r="A174" s="14" t="s">
        <v>343</v>
      </c>
      <c r="B174" s="107">
        <v>1</v>
      </c>
      <c r="C174" s="28" t="s">
        <v>196</v>
      </c>
      <c r="D174" s="92">
        <v>3</v>
      </c>
      <c r="E174" s="93" t="str">
        <f t="shared" si="26"/>
        <v/>
      </c>
      <c r="F174" s="93">
        <f t="shared" si="27"/>
        <v>3</v>
      </c>
      <c r="G174" s="42"/>
    </row>
    <row r="175" spans="1:7" s="10" customFormat="1" x14ac:dyDescent="0.25">
      <c r="A175" s="112"/>
      <c r="B175" s="112"/>
      <c r="C175" s="82" t="s">
        <v>69</v>
      </c>
      <c r="D175" s="83"/>
      <c r="E175" s="83"/>
      <c r="F175" s="79"/>
      <c r="G175" s="74"/>
    </row>
    <row r="176" spans="1:7" s="10" customFormat="1" x14ac:dyDescent="0.25">
      <c r="A176" s="14" t="s">
        <v>344</v>
      </c>
      <c r="B176" s="104">
        <v>1</v>
      </c>
      <c r="C176" s="50" t="s">
        <v>24</v>
      </c>
      <c r="D176" s="92">
        <v>3</v>
      </c>
      <c r="E176" s="93" t="str">
        <f t="shared" si="26"/>
        <v/>
      </c>
      <c r="F176" s="93">
        <f t="shared" ref="F176:F182" si="28">IF(D176&lt;&gt;"",IF(D176="NA","",D176),"")</f>
        <v>3</v>
      </c>
      <c r="G176" s="42"/>
    </row>
    <row r="177" spans="1:7" s="10" customFormat="1" x14ac:dyDescent="0.25">
      <c r="A177" s="14" t="s">
        <v>345</v>
      </c>
      <c r="B177" s="104">
        <v>1</v>
      </c>
      <c r="C177" s="15" t="s">
        <v>192</v>
      </c>
      <c r="D177" s="92">
        <v>3</v>
      </c>
      <c r="E177" s="93" t="str">
        <f t="shared" si="26"/>
        <v/>
      </c>
      <c r="F177" s="93">
        <f t="shared" si="28"/>
        <v>3</v>
      </c>
      <c r="G177" s="42"/>
    </row>
    <row r="178" spans="1:7" s="10" customFormat="1" ht="30" x14ac:dyDescent="0.25">
      <c r="A178" s="14" t="s">
        <v>346</v>
      </c>
      <c r="B178" s="104">
        <v>1</v>
      </c>
      <c r="C178" s="52" t="s">
        <v>202</v>
      </c>
      <c r="D178" s="92">
        <v>3</v>
      </c>
      <c r="E178" s="93" t="str">
        <f t="shared" si="26"/>
        <v/>
      </c>
      <c r="F178" s="93">
        <f t="shared" si="28"/>
        <v>3</v>
      </c>
      <c r="G178" s="42"/>
    </row>
    <row r="179" spans="1:7" s="10" customFormat="1" x14ac:dyDescent="0.25">
      <c r="A179" s="14" t="s">
        <v>347</v>
      </c>
      <c r="B179" s="104">
        <v>1</v>
      </c>
      <c r="C179" s="50" t="s">
        <v>203</v>
      </c>
      <c r="D179" s="92">
        <v>3</v>
      </c>
      <c r="E179" s="93" t="str">
        <f t="shared" si="26"/>
        <v/>
      </c>
      <c r="F179" s="93">
        <f t="shared" si="28"/>
        <v>3</v>
      </c>
      <c r="G179" s="42"/>
    </row>
    <row r="180" spans="1:7" s="10" customFormat="1" x14ac:dyDescent="0.25">
      <c r="A180" s="14" t="s">
        <v>348</v>
      </c>
      <c r="B180" s="107">
        <v>1</v>
      </c>
      <c r="C180" s="17" t="s">
        <v>194</v>
      </c>
      <c r="D180" s="92">
        <v>3</v>
      </c>
      <c r="E180" s="93" t="str">
        <f t="shared" si="26"/>
        <v/>
      </c>
      <c r="F180" s="93">
        <f t="shared" si="28"/>
        <v>3</v>
      </c>
      <c r="G180" s="42"/>
    </row>
    <row r="181" spans="1:7" s="10" customFormat="1" x14ac:dyDescent="0.25">
      <c r="A181" s="14" t="s">
        <v>349</v>
      </c>
      <c r="B181" s="107">
        <v>1</v>
      </c>
      <c r="C181" s="17" t="s">
        <v>195</v>
      </c>
      <c r="D181" s="92">
        <v>3</v>
      </c>
      <c r="E181" s="93" t="str">
        <f t="shared" si="26"/>
        <v/>
      </c>
      <c r="F181" s="93">
        <f t="shared" si="28"/>
        <v>3</v>
      </c>
      <c r="G181" s="42"/>
    </row>
    <row r="182" spans="1:7" s="10" customFormat="1" ht="30" x14ac:dyDescent="0.25">
      <c r="A182" s="14" t="s">
        <v>350</v>
      </c>
      <c r="B182" s="107">
        <v>1</v>
      </c>
      <c r="C182" s="28" t="s">
        <v>196</v>
      </c>
      <c r="D182" s="92">
        <v>3</v>
      </c>
      <c r="E182" s="93" t="str">
        <f t="shared" si="26"/>
        <v/>
      </c>
      <c r="F182" s="93">
        <f t="shared" si="28"/>
        <v>3</v>
      </c>
      <c r="G182" s="42"/>
    </row>
    <row r="183" spans="1:7" s="10" customFormat="1" x14ac:dyDescent="0.25">
      <c r="A183" s="112"/>
      <c r="B183" s="112"/>
      <c r="C183" s="82" t="s">
        <v>490</v>
      </c>
      <c r="D183" s="83"/>
      <c r="E183" s="83"/>
      <c r="F183" s="79"/>
      <c r="G183" s="74"/>
    </row>
    <row r="184" spans="1:7" s="10" customFormat="1" ht="30" x14ac:dyDescent="0.25">
      <c r="A184" s="14" t="s">
        <v>351</v>
      </c>
      <c r="B184" s="104">
        <v>1</v>
      </c>
      <c r="C184" s="50" t="s">
        <v>22</v>
      </c>
      <c r="D184" s="92">
        <v>3</v>
      </c>
      <c r="E184" s="93" t="str">
        <f t="shared" si="26"/>
        <v/>
      </c>
      <c r="F184" s="93">
        <f t="shared" ref="F184:F200" si="29">IF(D184&lt;&gt;"",IF(D184="NA","",D184),"")</f>
        <v>3</v>
      </c>
      <c r="G184" s="42"/>
    </row>
    <row r="185" spans="1:7" s="10" customFormat="1" ht="30" x14ac:dyDescent="0.25">
      <c r="A185" s="14" t="s">
        <v>352</v>
      </c>
      <c r="B185" s="104">
        <v>1</v>
      </c>
      <c r="C185" s="15" t="s">
        <v>481</v>
      </c>
      <c r="D185" s="92">
        <v>3</v>
      </c>
      <c r="E185" s="93" t="str">
        <f t="shared" si="26"/>
        <v/>
      </c>
      <c r="F185" s="93">
        <f t="shared" si="29"/>
        <v>3</v>
      </c>
      <c r="G185" s="42"/>
    </row>
    <row r="186" spans="1:7" s="10" customFormat="1" ht="30" x14ac:dyDescent="0.25">
      <c r="A186" s="14" t="s">
        <v>353</v>
      </c>
      <c r="B186" s="104"/>
      <c r="C186" s="15" t="s">
        <v>482</v>
      </c>
      <c r="D186" s="92">
        <v>3</v>
      </c>
      <c r="E186" s="93" t="str">
        <f t="shared" si="26"/>
        <v/>
      </c>
      <c r="F186" s="93">
        <f t="shared" si="29"/>
        <v>3</v>
      </c>
      <c r="G186" s="42"/>
    </row>
    <row r="187" spans="1:7" s="10" customFormat="1" ht="27.75" customHeight="1" x14ac:dyDescent="0.25">
      <c r="A187" s="14" t="s">
        <v>354</v>
      </c>
      <c r="B187" s="104">
        <v>1</v>
      </c>
      <c r="C187" s="15" t="s">
        <v>482</v>
      </c>
      <c r="D187" s="92">
        <v>3</v>
      </c>
      <c r="E187" s="93" t="str">
        <f t="shared" si="26"/>
        <v/>
      </c>
      <c r="F187" s="93">
        <f t="shared" si="29"/>
        <v>3</v>
      </c>
      <c r="G187" s="42"/>
    </row>
    <row r="188" spans="1:7" ht="38.25" customHeight="1" x14ac:dyDescent="0.25">
      <c r="A188" s="14" t="s">
        <v>355</v>
      </c>
      <c r="B188" s="104">
        <v>1</v>
      </c>
      <c r="C188" s="10" t="s">
        <v>485</v>
      </c>
      <c r="D188" s="92">
        <v>3</v>
      </c>
      <c r="E188" s="93" t="str">
        <f t="shared" si="26"/>
        <v/>
      </c>
      <c r="F188" s="93">
        <f t="shared" si="29"/>
        <v>3</v>
      </c>
      <c r="G188" s="42"/>
    </row>
    <row r="189" spans="1:7" x14ac:dyDescent="0.25">
      <c r="A189" s="14" t="s">
        <v>356</v>
      </c>
      <c r="B189" s="104">
        <v>1</v>
      </c>
      <c r="C189" s="52" t="s">
        <v>288</v>
      </c>
      <c r="D189" s="92">
        <v>3</v>
      </c>
      <c r="E189" s="93" t="str">
        <f t="shared" si="26"/>
        <v/>
      </c>
      <c r="F189" s="93">
        <f t="shared" si="29"/>
        <v>3</v>
      </c>
      <c r="G189" s="42"/>
    </row>
    <row r="190" spans="1:7" x14ac:dyDescent="0.25">
      <c r="A190" s="14" t="s">
        <v>357</v>
      </c>
      <c r="B190" s="107">
        <v>1</v>
      </c>
      <c r="C190" s="50" t="s">
        <v>289</v>
      </c>
      <c r="D190" s="92">
        <v>3</v>
      </c>
      <c r="E190" s="93" t="str">
        <f t="shared" si="26"/>
        <v/>
      </c>
      <c r="F190" s="93">
        <f t="shared" si="29"/>
        <v>3</v>
      </c>
      <c r="G190" s="42"/>
    </row>
    <row r="191" spans="1:7" x14ac:dyDescent="0.25">
      <c r="A191" s="14" t="s">
        <v>358</v>
      </c>
      <c r="B191" s="107">
        <v>1</v>
      </c>
      <c r="C191" s="17" t="s">
        <v>194</v>
      </c>
      <c r="D191" s="92">
        <v>3</v>
      </c>
      <c r="E191" s="93" t="str">
        <f t="shared" si="26"/>
        <v/>
      </c>
      <c r="F191" s="93">
        <f t="shared" si="29"/>
        <v>3</v>
      </c>
      <c r="G191" s="42"/>
    </row>
    <row r="192" spans="1:7" x14ac:dyDescent="0.25">
      <c r="A192" s="14" t="s">
        <v>359</v>
      </c>
      <c r="B192" s="104">
        <v>1</v>
      </c>
      <c r="C192" s="17" t="s">
        <v>290</v>
      </c>
      <c r="D192" s="92">
        <v>3</v>
      </c>
      <c r="E192" s="93" t="str">
        <f t="shared" si="26"/>
        <v/>
      </c>
      <c r="F192" s="93">
        <f t="shared" si="29"/>
        <v>3</v>
      </c>
      <c r="G192" s="42"/>
    </row>
    <row r="193" spans="1:7" ht="30" x14ac:dyDescent="0.25">
      <c r="A193" s="14" t="s">
        <v>360</v>
      </c>
      <c r="B193" s="104">
        <v>1</v>
      </c>
      <c r="C193" s="15" t="s">
        <v>483</v>
      </c>
      <c r="D193" s="92">
        <v>3</v>
      </c>
      <c r="E193" s="93" t="str">
        <f t="shared" si="26"/>
        <v/>
      </c>
      <c r="F193" s="93">
        <f t="shared" si="29"/>
        <v>3</v>
      </c>
      <c r="G193" s="42"/>
    </row>
    <row r="194" spans="1:7" s="85" customFormat="1" ht="30" x14ac:dyDescent="0.25">
      <c r="A194" s="14" t="s">
        <v>361</v>
      </c>
      <c r="B194" s="104">
        <v>1</v>
      </c>
      <c r="C194" s="15" t="s">
        <v>205</v>
      </c>
      <c r="D194" s="92">
        <v>3</v>
      </c>
      <c r="E194" s="93" t="str">
        <f t="shared" si="26"/>
        <v/>
      </c>
      <c r="F194" s="93">
        <f t="shared" si="29"/>
        <v>3</v>
      </c>
      <c r="G194" s="42"/>
    </row>
    <row r="195" spans="1:7" ht="30" x14ac:dyDescent="0.25">
      <c r="A195" s="14" t="s">
        <v>362</v>
      </c>
      <c r="B195" s="104">
        <v>1</v>
      </c>
      <c r="C195" s="15" t="s">
        <v>206</v>
      </c>
      <c r="D195" s="92">
        <v>3</v>
      </c>
      <c r="E195" s="93" t="str">
        <f t="shared" si="26"/>
        <v/>
      </c>
      <c r="F195" s="93">
        <f t="shared" si="29"/>
        <v>3</v>
      </c>
      <c r="G195" s="42"/>
    </row>
    <row r="196" spans="1:7" x14ac:dyDescent="0.25">
      <c r="A196" s="14" t="s">
        <v>363</v>
      </c>
      <c r="B196" s="104">
        <v>1</v>
      </c>
      <c r="C196" s="15" t="s">
        <v>207</v>
      </c>
      <c r="D196" s="92">
        <v>3</v>
      </c>
      <c r="E196" s="93" t="str">
        <f t="shared" si="26"/>
        <v/>
      </c>
      <c r="F196" s="93">
        <f t="shared" si="29"/>
        <v>3</v>
      </c>
      <c r="G196" s="42"/>
    </row>
    <row r="197" spans="1:7" ht="30" x14ac:dyDescent="0.25">
      <c r="A197" s="14" t="s">
        <v>364</v>
      </c>
      <c r="B197" s="104">
        <v>1</v>
      </c>
      <c r="C197" s="15" t="s">
        <v>484</v>
      </c>
      <c r="D197" s="92">
        <v>3</v>
      </c>
      <c r="E197" s="93" t="str">
        <f t="shared" si="26"/>
        <v/>
      </c>
      <c r="F197" s="93">
        <f t="shared" si="29"/>
        <v>3</v>
      </c>
      <c r="G197" s="42"/>
    </row>
    <row r="198" spans="1:7" x14ac:dyDescent="0.25">
      <c r="A198" s="14" t="s">
        <v>365</v>
      </c>
      <c r="B198" s="104">
        <v>1</v>
      </c>
      <c r="C198" s="15" t="s">
        <v>201</v>
      </c>
      <c r="D198" s="92">
        <v>3</v>
      </c>
      <c r="E198" s="93" t="str">
        <f t="shared" si="26"/>
        <v/>
      </c>
      <c r="F198" s="93">
        <f t="shared" si="29"/>
        <v>3</v>
      </c>
      <c r="G198" s="42"/>
    </row>
    <row r="199" spans="1:7" x14ac:dyDescent="0.25">
      <c r="A199" s="14" t="s">
        <v>366</v>
      </c>
      <c r="B199" s="104">
        <v>1</v>
      </c>
      <c r="C199" s="15" t="s">
        <v>208</v>
      </c>
      <c r="D199" s="92">
        <v>3</v>
      </c>
      <c r="E199" s="93" t="str">
        <f t="shared" si="26"/>
        <v/>
      </c>
      <c r="F199" s="93">
        <f t="shared" si="29"/>
        <v>3</v>
      </c>
      <c r="G199" s="42"/>
    </row>
    <row r="200" spans="1:7" x14ac:dyDescent="0.25">
      <c r="A200" s="14" t="s">
        <v>418</v>
      </c>
      <c r="B200" s="104">
        <v>1</v>
      </c>
      <c r="C200" s="15" t="s">
        <v>204</v>
      </c>
      <c r="D200" s="92">
        <v>3</v>
      </c>
      <c r="E200" s="93" t="str">
        <f t="shared" si="26"/>
        <v/>
      </c>
      <c r="F200" s="93">
        <f t="shared" si="29"/>
        <v>3</v>
      </c>
      <c r="G200" s="42"/>
    </row>
    <row r="201" spans="1:7" x14ac:dyDescent="0.25">
      <c r="A201" s="107"/>
      <c r="B201" s="107"/>
      <c r="C201" s="15"/>
      <c r="D201" s="137"/>
      <c r="E201" s="97"/>
      <c r="F201" s="93"/>
      <c r="G201" s="42"/>
    </row>
    <row r="202" spans="1:7" x14ac:dyDescent="0.25">
      <c r="A202" s="191"/>
      <c r="B202" s="191"/>
      <c r="C202" s="197" t="s">
        <v>66</v>
      </c>
      <c r="D202" s="200"/>
      <c r="E202" s="192"/>
      <c r="F202" s="193"/>
      <c r="G202" s="194"/>
    </row>
    <row r="203" spans="1:7" x14ac:dyDescent="0.25">
      <c r="A203" s="198" t="s">
        <v>419</v>
      </c>
      <c r="B203" s="195"/>
      <c r="C203" s="199" t="s">
        <v>491</v>
      </c>
      <c r="D203" s="200">
        <v>3</v>
      </c>
      <c r="E203" s="192"/>
      <c r="F203" s="201">
        <v>3</v>
      </c>
      <c r="G203" s="194"/>
    </row>
    <row r="204" spans="1:7" x14ac:dyDescent="0.25">
      <c r="A204" s="198" t="s">
        <v>420</v>
      </c>
      <c r="B204" s="195"/>
      <c r="C204" s="199" t="s">
        <v>492</v>
      </c>
      <c r="D204" s="200">
        <v>3</v>
      </c>
      <c r="E204" s="192"/>
      <c r="F204" s="201">
        <v>3</v>
      </c>
      <c r="G204" s="194"/>
    </row>
    <row r="205" spans="1:7" x14ac:dyDescent="0.25">
      <c r="A205" s="198" t="s">
        <v>367</v>
      </c>
      <c r="B205" s="195"/>
      <c r="C205" s="199" t="s">
        <v>493</v>
      </c>
      <c r="D205" s="200">
        <v>3</v>
      </c>
      <c r="E205" s="192"/>
      <c r="F205" s="201">
        <v>3</v>
      </c>
      <c r="G205" s="194"/>
    </row>
    <row r="206" spans="1:7" x14ac:dyDescent="0.25">
      <c r="A206" s="198" t="s">
        <v>368</v>
      </c>
      <c r="B206" s="195"/>
      <c r="C206" s="199" t="s">
        <v>494</v>
      </c>
      <c r="D206" s="200">
        <v>3</v>
      </c>
      <c r="E206" s="192"/>
      <c r="F206" s="201">
        <v>3</v>
      </c>
      <c r="G206" s="194"/>
    </row>
    <row r="207" spans="1:7" x14ac:dyDescent="0.25">
      <c r="A207" s="198" t="s">
        <v>369</v>
      </c>
      <c r="B207" s="195"/>
      <c r="C207" s="199" t="s">
        <v>495</v>
      </c>
      <c r="D207" s="200">
        <v>3</v>
      </c>
      <c r="E207" s="192"/>
      <c r="F207" s="201">
        <v>3</v>
      </c>
      <c r="G207" s="194"/>
    </row>
    <row r="208" spans="1:7" x14ac:dyDescent="0.25">
      <c r="A208" s="198" t="s">
        <v>370</v>
      </c>
      <c r="B208" s="195"/>
      <c r="C208" s="199" t="s">
        <v>496</v>
      </c>
      <c r="D208" s="200">
        <v>3</v>
      </c>
      <c r="E208" s="192"/>
      <c r="F208" s="201">
        <v>3</v>
      </c>
      <c r="G208" s="194"/>
    </row>
    <row r="209" spans="1:7" x14ac:dyDescent="0.25">
      <c r="A209" s="198" t="s">
        <v>371</v>
      </c>
      <c r="B209" s="195"/>
      <c r="C209" s="199" t="s">
        <v>497</v>
      </c>
      <c r="D209" s="200">
        <v>3</v>
      </c>
      <c r="E209" s="192"/>
      <c r="F209" s="201">
        <v>3</v>
      </c>
      <c r="G209" s="194"/>
    </row>
    <row r="210" spans="1:7" x14ac:dyDescent="0.25">
      <c r="A210" s="198" t="s">
        <v>372</v>
      </c>
      <c r="B210" s="195"/>
      <c r="C210" s="199" t="s">
        <v>498</v>
      </c>
      <c r="D210" s="200">
        <v>3</v>
      </c>
      <c r="E210" s="192"/>
      <c r="F210" s="201">
        <v>3</v>
      </c>
      <c r="G210" s="194"/>
    </row>
    <row r="211" spans="1:7" x14ac:dyDescent="0.25">
      <c r="A211" s="198" t="s">
        <v>373</v>
      </c>
      <c r="B211" s="195"/>
      <c r="C211" s="199" t="s">
        <v>499</v>
      </c>
      <c r="D211" s="200">
        <v>3</v>
      </c>
      <c r="E211" s="192"/>
      <c r="F211" s="201">
        <v>3</v>
      </c>
      <c r="G211" s="194"/>
    </row>
    <row r="212" spans="1:7" x14ac:dyDescent="0.25">
      <c r="A212" s="198" t="s">
        <v>374</v>
      </c>
      <c r="B212" s="195"/>
      <c r="C212" s="199" t="s">
        <v>500</v>
      </c>
      <c r="D212" s="200">
        <v>3</v>
      </c>
      <c r="E212" s="192"/>
      <c r="F212" s="201">
        <v>3</v>
      </c>
      <c r="G212" s="194"/>
    </row>
    <row r="213" spans="1:7" x14ac:dyDescent="0.25">
      <c r="A213" s="198" t="s">
        <v>375</v>
      </c>
      <c r="B213" s="195"/>
      <c r="C213" s="199" t="s">
        <v>501</v>
      </c>
      <c r="D213" s="200">
        <v>3</v>
      </c>
      <c r="E213" s="192"/>
      <c r="F213" s="201">
        <v>3</v>
      </c>
      <c r="G213" s="194"/>
    </row>
    <row r="214" spans="1:7" x14ac:dyDescent="0.25">
      <c r="A214" s="195"/>
      <c r="B214" s="195"/>
      <c r="C214" s="196"/>
      <c r="D214" s="192"/>
      <c r="E214" s="192"/>
      <c r="F214" s="193"/>
      <c r="G214" s="194"/>
    </row>
    <row r="215" spans="1:7" x14ac:dyDescent="0.25">
      <c r="A215" s="195"/>
      <c r="B215" s="195"/>
      <c r="C215" s="196"/>
      <c r="D215" s="192"/>
      <c r="E215" s="192"/>
      <c r="F215" s="193"/>
      <c r="G215" s="194"/>
    </row>
    <row r="216" spans="1:7" x14ac:dyDescent="0.25">
      <c r="A216" s="190"/>
      <c r="B216" s="190"/>
      <c r="C216" s="82" t="s">
        <v>81</v>
      </c>
      <c r="D216" s="83"/>
      <c r="E216" s="83"/>
      <c r="F216" s="79"/>
      <c r="G216" s="74"/>
    </row>
    <row r="217" spans="1:7" x14ac:dyDescent="0.25">
      <c r="A217" s="14" t="s">
        <v>376</v>
      </c>
      <c r="B217" s="104">
        <v>1</v>
      </c>
      <c r="C217" s="50" t="s">
        <v>82</v>
      </c>
      <c r="D217" s="92">
        <v>3</v>
      </c>
      <c r="E217" s="93" t="str">
        <f t="shared" ref="E217:E228" si="30">IF(D217="NA",3,"")</f>
        <v/>
      </c>
      <c r="F217" s="93">
        <f t="shared" ref="F217:F228" si="31">IF(D217&lt;&gt;"",IF(D217="NA","",D217),"")</f>
        <v>3</v>
      </c>
      <c r="G217" s="42"/>
    </row>
    <row r="218" spans="1:7" ht="15" customHeight="1" x14ac:dyDescent="0.25">
      <c r="A218" s="14" t="s">
        <v>467</v>
      </c>
      <c r="B218" s="104">
        <v>1</v>
      </c>
      <c r="C218" s="15" t="s">
        <v>197</v>
      </c>
      <c r="D218" s="92">
        <v>3</v>
      </c>
      <c r="E218" s="93" t="str">
        <f t="shared" si="30"/>
        <v/>
      </c>
      <c r="F218" s="93">
        <f t="shared" si="31"/>
        <v>3</v>
      </c>
      <c r="G218" s="42"/>
    </row>
    <row r="219" spans="1:7" s="85" customFormat="1" ht="30" x14ac:dyDescent="0.25">
      <c r="A219" s="14" t="s">
        <v>502</v>
      </c>
      <c r="B219" s="107">
        <v>1</v>
      </c>
      <c r="C219" s="17" t="s">
        <v>198</v>
      </c>
      <c r="D219" s="92">
        <v>3</v>
      </c>
      <c r="E219" s="93" t="str">
        <f t="shared" si="30"/>
        <v/>
      </c>
      <c r="F219" s="93">
        <f t="shared" si="31"/>
        <v>3</v>
      </c>
      <c r="G219" s="42"/>
    </row>
    <row r="220" spans="1:7" ht="30" x14ac:dyDescent="0.25">
      <c r="A220" s="14" t="s">
        <v>503</v>
      </c>
      <c r="B220" s="104">
        <v>1</v>
      </c>
      <c r="C220" s="52" t="s">
        <v>287</v>
      </c>
      <c r="D220" s="92">
        <v>3</v>
      </c>
      <c r="E220" s="93" t="str">
        <f t="shared" si="30"/>
        <v/>
      </c>
      <c r="F220" s="93">
        <f t="shared" si="31"/>
        <v>3</v>
      </c>
      <c r="G220" s="42"/>
    </row>
    <row r="221" spans="1:7" s="10" customFormat="1" x14ac:dyDescent="0.25">
      <c r="A221" s="14" t="s">
        <v>504</v>
      </c>
      <c r="B221" s="104">
        <v>1</v>
      </c>
      <c r="C221" s="50" t="s">
        <v>188</v>
      </c>
      <c r="D221" s="92">
        <v>3</v>
      </c>
      <c r="E221" s="93" t="str">
        <f t="shared" si="30"/>
        <v/>
      </c>
      <c r="F221" s="93">
        <f t="shared" si="31"/>
        <v>3</v>
      </c>
      <c r="G221" s="42"/>
    </row>
    <row r="222" spans="1:7" s="10" customFormat="1" x14ac:dyDescent="0.25">
      <c r="A222" s="14" t="s">
        <v>505</v>
      </c>
      <c r="B222" s="107">
        <v>1</v>
      </c>
      <c r="C222" s="17" t="s">
        <v>194</v>
      </c>
      <c r="D222" s="92">
        <v>3</v>
      </c>
      <c r="E222" s="93" t="str">
        <f t="shared" si="30"/>
        <v/>
      </c>
      <c r="F222" s="93">
        <f t="shared" si="31"/>
        <v>3</v>
      </c>
      <c r="G222" s="42"/>
    </row>
    <row r="223" spans="1:7" s="10" customFormat="1" x14ac:dyDescent="0.25">
      <c r="A223" s="14" t="s">
        <v>506</v>
      </c>
      <c r="B223" s="107">
        <v>1</v>
      </c>
      <c r="C223" s="17" t="s">
        <v>190</v>
      </c>
      <c r="D223" s="92">
        <v>3</v>
      </c>
      <c r="E223" s="93" t="str">
        <f t="shared" si="30"/>
        <v/>
      </c>
      <c r="F223" s="93">
        <f t="shared" si="31"/>
        <v>3</v>
      </c>
      <c r="G223" s="42"/>
    </row>
    <row r="224" spans="1:7" x14ac:dyDescent="0.25">
      <c r="A224" s="14" t="s">
        <v>507</v>
      </c>
      <c r="B224" s="104">
        <v>1</v>
      </c>
      <c r="C224" s="15" t="s">
        <v>199</v>
      </c>
      <c r="D224" s="92">
        <v>3</v>
      </c>
      <c r="E224" s="93" t="str">
        <f t="shared" si="30"/>
        <v/>
      </c>
      <c r="F224" s="93">
        <f t="shared" si="31"/>
        <v>3</v>
      </c>
      <c r="G224" s="42"/>
    </row>
    <row r="225" spans="1:7" s="85" customFormat="1" x14ac:dyDescent="0.25">
      <c r="A225" s="14" t="s">
        <v>508</v>
      </c>
      <c r="B225" s="104">
        <v>1</v>
      </c>
      <c r="C225" s="15" t="s">
        <v>200</v>
      </c>
      <c r="D225" s="92">
        <v>3</v>
      </c>
      <c r="E225" s="93" t="str">
        <f t="shared" si="30"/>
        <v/>
      </c>
      <c r="F225" s="93">
        <f t="shared" si="31"/>
        <v>3</v>
      </c>
      <c r="G225" s="42"/>
    </row>
    <row r="226" spans="1:7" s="65" customFormat="1" x14ac:dyDescent="0.25">
      <c r="A226" s="14" t="s">
        <v>509</v>
      </c>
      <c r="B226" s="104">
        <v>1</v>
      </c>
      <c r="C226" s="51" t="s">
        <v>201</v>
      </c>
      <c r="D226" s="92">
        <v>3</v>
      </c>
      <c r="E226" s="93" t="str">
        <f t="shared" si="30"/>
        <v/>
      </c>
      <c r="F226" s="93">
        <f t="shared" si="31"/>
        <v>3</v>
      </c>
      <c r="G226" s="42"/>
    </row>
    <row r="227" spans="1:7" s="10" customFormat="1" x14ac:dyDescent="0.25">
      <c r="A227" s="14" t="s">
        <v>510</v>
      </c>
      <c r="B227" s="104">
        <v>1</v>
      </c>
      <c r="C227" s="47" t="s">
        <v>41</v>
      </c>
      <c r="D227" s="92">
        <v>3</v>
      </c>
      <c r="E227" s="93" t="str">
        <f t="shared" si="30"/>
        <v/>
      </c>
      <c r="F227" s="93">
        <f t="shared" si="31"/>
        <v>3</v>
      </c>
      <c r="G227" s="42"/>
    </row>
    <row r="228" spans="1:7" s="10" customFormat="1" x14ac:dyDescent="0.25">
      <c r="A228" s="14" t="s">
        <v>511</v>
      </c>
      <c r="B228" s="104">
        <v>1</v>
      </c>
      <c r="C228" s="47" t="s">
        <v>42</v>
      </c>
      <c r="D228" s="92">
        <v>3</v>
      </c>
      <c r="E228" s="93" t="str">
        <f t="shared" si="30"/>
        <v/>
      </c>
      <c r="F228" s="93">
        <f t="shared" si="31"/>
        <v>3</v>
      </c>
      <c r="G228" s="42"/>
    </row>
    <row r="229" spans="1:7" s="10" customFormat="1" x14ac:dyDescent="0.25">
      <c r="A229" s="14" t="s">
        <v>512</v>
      </c>
      <c r="B229" s="104">
        <v>1</v>
      </c>
      <c r="C229" s="50" t="s">
        <v>203</v>
      </c>
      <c r="D229" s="92">
        <v>3</v>
      </c>
      <c r="E229" s="93" t="str">
        <f t="shared" si="26"/>
        <v/>
      </c>
      <c r="F229" s="93">
        <f t="shared" ref="F229" si="32">IF(D229&lt;&gt;"",IF(D229="NA","",D229),"")</f>
        <v>3</v>
      </c>
      <c r="G229" s="42"/>
    </row>
    <row r="230" spans="1:7" x14ac:dyDescent="0.25">
      <c r="A230" s="18"/>
      <c r="C230" s="131" t="s">
        <v>296</v>
      </c>
      <c r="D230" s="100">
        <f>SUM(D168:D229)</f>
        <v>165</v>
      </c>
      <c r="E230" s="100">
        <f>SUM(E168:E229)</f>
        <v>0</v>
      </c>
      <c r="F230" s="103">
        <f>SUM(F168:F229)</f>
        <v>165</v>
      </c>
      <c r="G230" s="231"/>
    </row>
    <row r="231" spans="1:7" s="85" customFormat="1" x14ac:dyDescent="0.25">
      <c r="A231" s="18"/>
      <c r="B231" s="7"/>
      <c r="C231" s="131" t="s">
        <v>295</v>
      </c>
      <c r="D231" s="100">
        <f>D230-E230</f>
        <v>165</v>
      </c>
      <c r="E231" s="234"/>
      <c r="F231" s="235"/>
      <c r="G231" s="232"/>
    </row>
    <row r="232" spans="1:7" ht="15.75" thickBot="1" x14ac:dyDescent="0.3">
      <c r="A232" s="21"/>
      <c r="B232" s="105"/>
      <c r="C232" s="132" t="s">
        <v>294</v>
      </c>
      <c r="D232" s="101">
        <f>(F230*100)/D231</f>
        <v>100</v>
      </c>
      <c r="E232" s="229"/>
      <c r="F232" s="230"/>
      <c r="G232" s="233"/>
    </row>
    <row r="233" spans="1:7" s="10" customFormat="1" x14ac:dyDescent="0.25">
      <c r="A233" s="7"/>
      <c r="B233" s="7"/>
      <c r="C233" s="19"/>
      <c r="D233" s="23"/>
      <c r="E233" s="23"/>
      <c r="F233" s="23"/>
      <c r="G233" s="7"/>
    </row>
    <row r="234" spans="1:7" s="10" customFormat="1" ht="15.75" thickBot="1" x14ac:dyDescent="0.3">
      <c r="A234" s="7"/>
      <c r="B234" s="7"/>
      <c r="C234" s="19"/>
      <c r="D234" s="23"/>
      <c r="E234" s="23"/>
      <c r="F234" s="23"/>
      <c r="G234" s="7"/>
    </row>
    <row r="235" spans="1:7" x14ac:dyDescent="0.25">
      <c r="A235" s="215" t="s">
        <v>406</v>
      </c>
      <c r="B235" s="216"/>
      <c r="C235" s="216"/>
      <c r="D235" s="31"/>
      <c r="E235" s="31"/>
      <c r="F235" s="78"/>
      <c r="G235" s="86"/>
    </row>
    <row r="236" spans="1:7" s="85" customFormat="1" ht="30" x14ac:dyDescent="0.25">
      <c r="A236" s="56"/>
      <c r="B236" s="114"/>
      <c r="C236" s="146" t="s">
        <v>169</v>
      </c>
      <c r="D236" s="35" t="s">
        <v>279</v>
      </c>
      <c r="E236" s="83" t="s">
        <v>0</v>
      </c>
      <c r="F236" s="79" t="s">
        <v>292</v>
      </c>
      <c r="G236" s="88" t="s">
        <v>70</v>
      </c>
    </row>
    <row r="237" spans="1:7" x14ac:dyDescent="0.25">
      <c r="A237" s="57" t="s">
        <v>141</v>
      </c>
      <c r="B237" s="115">
        <v>1</v>
      </c>
      <c r="C237" s="58" t="s">
        <v>291</v>
      </c>
      <c r="D237" s="92">
        <v>3</v>
      </c>
      <c r="E237" s="93" t="str">
        <f t="shared" ref="E237:E246" si="33">IF(D237="NA",3,"")</f>
        <v/>
      </c>
      <c r="F237" s="93">
        <f t="shared" ref="F237:F246" si="34">IF(D237&lt;&gt;"",IF(D237="NA","",D237),"")</f>
        <v>3</v>
      </c>
      <c r="G237" s="87"/>
    </row>
    <row r="238" spans="1:7" s="10" customFormat="1" x14ac:dyDescent="0.25">
      <c r="A238" s="30" t="s">
        <v>142</v>
      </c>
      <c r="B238" s="110">
        <v>1</v>
      </c>
      <c r="C238" s="15" t="s">
        <v>210</v>
      </c>
      <c r="D238" s="92">
        <v>3</v>
      </c>
      <c r="E238" s="93" t="str">
        <f t="shared" si="33"/>
        <v/>
      </c>
      <c r="F238" s="93">
        <f t="shared" si="34"/>
        <v>3</v>
      </c>
      <c r="G238" s="16"/>
    </row>
    <row r="239" spans="1:7" s="10" customFormat="1" x14ac:dyDescent="0.25">
      <c r="A239" s="57" t="s">
        <v>143</v>
      </c>
      <c r="B239" s="115">
        <v>1</v>
      </c>
      <c r="C239" s="17" t="s">
        <v>211</v>
      </c>
      <c r="D239" s="92">
        <v>3</v>
      </c>
      <c r="E239" s="93" t="str">
        <f t="shared" si="33"/>
        <v/>
      </c>
      <c r="F239" s="93">
        <f t="shared" si="34"/>
        <v>3</v>
      </c>
      <c r="G239" s="16"/>
    </row>
    <row r="240" spans="1:7" s="10" customFormat="1" ht="30" x14ac:dyDescent="0.25">
      <c r="A240" s="30" t="s">
        <v>144</v>
      </c>
      <c r="B240" s="110">
        <v>1</v>
      </c>
      <c r="C240" s="52" t="s">
        <v>209</v>
      </c>
      <c r="D240" s="92">
        <v>3</v>
      </c>
      <c r="E240" s="93" t="str">
        <f t="shared" si="33"/>
        <v/>
      </c>
      <c r="F240" s="93">
        <f t="shared" si="34"/>
        <v>3</v>
      </c>
      <c r="G240" s="16"/>
    </row>
    <row r="241" spans="1:7" x14ac:dyDescent="0.25">
      <c r="A241" s="57" t="s">
        <v>145</v>
      </c>
      <c r="B241" s="115">
        <v>1</v>
      </c>
      <c r="C241" s="17" t="s">
        <v>203</v>
      </c>
      <c r="D241" s="92">
        <v>3</v>
      </c>
      <c r="E241" s="93" t="str">
        <f t="shared" si="33"/>
        <v/>
      </c>
      <c r="F241" s="93">
        <f t="shared" si="34"/>
        <v>3</v>
      </c>
      <c r="G241" s="16"/>
    </row>
    <row r="242" spans="1:7" x14ac:dyDescent="0.25">
      <c r="A242" s="30" t="s">
        <v>146</v>
      </c>
      <c r="B242" s="108">
        <v>1</v>
      </c>
      <c r="C242" s="17" t="s">
        <v>194</v>
      </c>
      <c r="D242" s="92">
        <v>3</v>
      </c>
      <c r="E242" s="93" t="str">
        <f t="shared" si="33"/>
        <v/>
      </c>
      <c r="F242" s="93">
        <f t="shared" si="34"/>
        <v>3</v>
      </c>
      <c r="G242" s="16"/>
    </row>
    <row r="243" spans="1:7" x14ac:dyDescent="0.25">
      <c r="A243" s="57" t="s">
        <v>147</v>
      </c>
      <c r="B243" s="115">
        <v>1</v>
      </c>
      <c r="C243" s="17" t="s">
        <v>212</v>
      </c>
      <c r="D243" s="92">
        <v>3</v>
      </c>
      <c r="E243" s="93" t="str">
        <f t="shared" si="33"/>
        <v/>
      </c>
      <c r="F243" s="93">
        <f t="shared" si="34"/>
        <v>3</v>
      </c>
      <c r="G243" s="16"/>
    </row>
    <row r="244" spans="1:7" x14ac:dyDescent="0.25">
      <c r="A244" s="30" t="s">
        <v>148</v>
      </c>
      <c r="B244" s="108">
        <v>1</v>
      </c>
      <c r="C244" s="17" t="s">
        <v>213</v>
      </c>
      <c r="D244" s="92">
        <v>3</v>
      </c>
      <c r="E244" s="93" t="str">
        <f t="shared" si="33"/>
        <v/>
      </c>
      <c r="F244" s="93">
        <f t="shared" si="34"/>
        <v>3</v>
      </c>
      <c r="G244" s="16"/>
    </row>
    <row r="245" spans="1:7" s="85" customFormat="1" x14ac:dyDescent="0.25">
      <c r="A245" s="57" t="s">
        <v>149</v>
      </c>
      <c r="B245" s="115">
        <v>1</v>
      </c>
      <c r="C245" s="60" t="s">
        <v>214</v>
      </c>
      <c r="D245" s="92">
        <v>3</v>
      </c>
      <c r="E245" s="93" t="str">
        <f t="shared" si="33"/>
        <v/>
      </c>
      <c r="F245" s="93">
        <f t="shared" si="34"/>
        <v>3</v>
      </c>
      <c r="G245" s="16"/>
    </row>
    <row r="246" spans="1:7" x14ac:dyDescent="0.25">
      <c r="A246" s="30" t="s">
        <v>181</v>
      </c>
      <c r="B246" s="108">
        <v>1</v>
      </c>
      <c r="C246" s="60" t="s">
        <v>180</v>
      </c>
      <c r="D246" s="92">
        <v>3</v>
      </c>
      <c r="E246" s="93" t="str">
        <f t="shared" si="33"/>
        <v/>
      </c>
      <c r="F246" s="93">
        <f t="shared" si="34"/>
        <v>3</v>
      </c>
      <c r="G246" s="16"/>
    </row>
    <row r="247" spans="1:7" x14ac:dyDescent="0.25">
      <c r="A247" s="61"/>
      <c r="B247" s="116"/>
      <c r="C247" s="146" t="s">
        <v>170</v>
      </c>
      <c r="D247" s="35"/>
      <c r="E247" s="83"/>
      <c r="F247" s="79"/>
      <c r="G247" s="88"/>
    </row>
    <row r="248" spans="1:7" ht="60" x14ac:dyDescent="0.25">
      <c r="A248" s="57" t="s">
        <v>240</v>
      </c>
      <c r="B248" s="115">
        <v>1</v>
      </c>
      <c r="C248" s="62" t="s">
        <v>486</v>
      </c>
      <c r="D248" s="92">
        <v>3</v>
      </c>
      <c r="E248" s="93" t="str">
        <f t="shared" ref="E248:E251" si="35">IF(D248="NA",3,"")</f>
        <v/>
      </c>
      <c r="F248" s="93">
        <f t="shared" ref="F248:F251" si="36">IF(D248&lt;&gt;"",IF(D248="NA","",D248),"")</f>
        <v>3</v>
      </c>
      <c r="G248" s="59"/>
    </row>
    <row r="249" spans="1:7" x14ac:dyDescent="0.25">
      <c r="A249" s="30" t="s">
        <v>241</v>
      </c>
      <c r="B249" s="104">
        <v>1</v>
      </c>
      <c r="C249" s="7" t="s">
        <v>487</v>
      </c>
      <c r="D249" s="92">
        <v>3</v>
      </c>
      <c r="E249" s="93" t="str">
        <f t="shared" si="35"/>
        <v/>
      </c>
      <c r="F249" s="93">
        <f t="shared" si="36"/>
        <v>3</v>
      </c>
      <c r="G249" s="16"/>
    </row>
    <row r="250" spans="1:7" x14ac:dyDescent="0.25">
      <c r="A250" s="57" t="s">
        <v>242</v>
      </c>
      <c r="B250" s="115">
        <v>1</v>
      </c>
      <c r="C250" s="50" t="s">
        <v>215</v>
      </c>
      <c r="D250" s="92">
        <v>3</v>
      </c>
      <c r="E250" s="93" t="str">
        <f t="shared" si="35"/>
        <v/>
      </c>
      <c r="F250" s="93">
        <f t="shared" si="36"/>
        <v>3</v>
      </c>
      <c r="G250" s="16"/>
    </row>
    <row r="251" spans="1:7" x14ac:dyDescent="0.25">
      <c r="A251" s="30" t="s">
        <v>243</v>
      </c>
      <c r="B251" s="108">
        <v>1</v>
      </c>
      <c r="C251" s="17" t="s">
        <v>216</v>
      </c>
      <c r="D251" s="92">
        <v>3</v>
      </c>
      <c r="E251" s="93" t="str">
        <f t="shared" si="35"/>
        <v/>
      </c>
      <c r="F251" s="93">
        <f t="shared" si="36"/>
        <v>3</v>
      </c>
      <c r="G251" s="16"/>
    </row>
    <row r="252" spans="1:7" x14ac:dyDescent="0.25">
      <c r="A252" s="61"/>
      <c r="B252" s="116"/>
      <c r="C252" s="146" t="s">
        <v>171</v>
      </c>
      <c r="D252" s="35"/>
      <c r="E252" s="83"/>
      <c r="F252" s="79"/>
      <c r="G252" s="88"/>
    </row>
    <row r="253" spans="1:7" x14ac:dyDescent="0.25">
      <c r="A253" s="57" t="s">
        <v>244</v>
      </c>
      <c r="B253" s="115">
        <v>1</v>
      </c>
      <c r="C253" s="63" t="s">
        <v>488</v>
      </c>
      <c r="D253" s="92">
        <v>3</v>
      </c>
      <c r="E253" s="93" t="str">
        <f t="shared" ref="E253:E257" si="37">IF(D253="NA",3,"")</f>
        <v/>
      </c>
      <c r="F253" s="93">
        <f t="shared" ref="F253:F257" si="38">IF(D253&lt;&gt;"",IF(D253="NA","",D253),"")</f>
        <v>3</v>
      </c>
      <c r="G253" s="59"/>
    </row>
    <row r="254" spans="1:7" x14ac:dyDescent="0.25">
      <c r="A254" s="30" t="s">
        <v>245</v>
      </c>
      <c r="B254" s="104">
        <v>1</v>
      </c>
      <c r="C254" s="50" t="s">
        <v>215</v>
      </c>
      <c r="D254" s="92">
        <v>3</v>
      </c>
      <c r="E254" s="93" t="str">
        <f t="shared" si="37"/>
        <v/>
      </c>
      <c r="F254" s="93">
        <f t="shared" si="38"/>
        <v>3</v>
      </c>
      <c r="G254" s="16"/>
    </row>
    <row r="255" spans="1:7" x14ac:dyDescent="0.25">
      <c r="A255" s="57" t="s">
        <v>246</v>
      </c>
      <c r="B255" s="115">
        <v>1</v>
      </c>
      <c r="C255" s="17" t="s">
        <v>86</v>
      </c>
      <c r="D255" s="92">
        <v>3</v>
      </c>
      <c r="E255" s="93" t="str">
        <f t="shared" si="37"/>
        <v/>
      </c>
      <c r="F255" s="93">
        <f t="shared" si="38"/>
        <v>3</v>
      </c>
      <c r="G255" s="16"/>
    </row>
    <row r="256" spans="1:7" ht="30" x14ac:dyDescent="0.25">
      <c r="A256" s="30" t="s">
        <v>247</v>
      </c>
      <c r="B256" s="110">
        <v>1</v>
      </c>
      <c r="C256" s="52" t="s">
        <v>209</v>
      </c>
      <c r="D256" s="92">
        <v>3</v>
      </c>
      <c r="E256" s="93" t="str">
        <f t="shared" si="37"/>
        <v/>
      </c>
      <c r="F256" s="93">
        <f t="shared" si="38"/>
        <v>3</v>
      </c>
      <c r="G256" s="16"/>
    </row>
    <row r="257" spans="1:7" x14ac:dyDescent="0.25">
      <c r="A257" s="57" t="s">
        <v>248</v>
      </c>
      <c r="B257" s="117">
        <v>1</v>
      </c>
      <c r="C257" s="15" t="s">
        <v>217</v>
      </c>
      <c r="D257" s="92">
        <v>3</v>
      </c>
      <c r="E257" s="93" t="str">
        <f t="shared" si="37"/>
        <v/>
      </c>
      <c r="F257" s="93">
        <f t="shared" si="38"/>
        <v>3</v>
      </c>
      <c r="G257" s="20"/>
    </row>
    <row r="258" spans="1:7" x14ac:dyDescent="0.25">
      <c r="A258" s="61"/>
      <c r="B258" s="118"/>
      <c r="C258" s="146" t="s">
        <v>172</v>
      </c>
      <c r="D258" s="35"/>
      <c r="E258" s="83"/>
      <c r="F258" s="79"/>
      <c r="G258" s="88"/>
    </row>
    <row r="259" spans="1:7" x14ac:dyDescent="0.25">
      <c r="A259" s="57" t="s">
        <v>249</v>
      </c>
      <c r="B259" s="119">
        <v>1</v>
      </c>
      <c r="C259" s="64" t="s">
        <v>489</v>
      </c>
      <c r="D259" s="92">
        <v>3</v>
      </c>
      <c r="E259" s="93" t="str">
        <f t="shared" ref="E259:E263" si="39">IF(D259="NA",3,"")</f>
        <v/>
      </c>
      <c r="F259" s="93">
        <f t="shared" ref="F259:F263" si="40">IF(D259&lt;&gt;"",IF(D259="NA","",D259),"")</f>
        <v>3</v>
      </c>
      <c r="G259" s="87"/>
    </row>
    <row r="260" spans="1:7" x14ac:dyDescent="0.25">
      <c r="A260" s="30" t="s">
        <v>250</v>
      </c>
      <c r="B260" s="110">
        <v>1</v>
      </c>
      <c r="C260" s="52" t="s">
        <v>218</v>
      </c>
      <c r="D260" s="92">
        <v>3</v>
      </c>
      <c r="E260" s="93" t="str">
        <f t="shared" si="39"/>
        <v/>
      </c>
      <c r="F260" s="93">
        <f t="shared" si="40"/>
        <v>3</v>
      </c>
      <c r="G260" s="16"/>
    </row>
    <row r="261" spans="1:7" x14ac:dyDescent="0.25">
      <c r="A261" s="57" t="s">
        <v>251</v>
      </c>
      <c r="B261" s="115">
        <v>1</v>
      </c>
      <c r="C261" s="17" t="s">
        <v>219</v>
      </c>
      <c r="D261" s="92">
        <v>3</v>
      </c>
      <c r="E261" s="93" t="str">
        <f t="shared" si="39"/>
        <v/>
      </c>
      <c r="F261" s="93">
        <f t="shared" si="40"/>
        <v>3</v>
      </c>
      <c r="G261" s="16"/>
    </row>
    <row r="262" spans="1:7" s="10" customFormat="1" ht="30" x14ac:dyDescent="0.25">
      <c r="A262" s="30" t="s">
        <v>252</v>
      </c>
      <c r="B262" s="110">
        <v>1</v>
      </c>
      <c r="C262" s="52" t="s">
        <v>209</v>
      </c>
      <c r="D262" s="92">
        <v>3</v>
      </c>
      <c r="E262" s="93" t="str">
        <f t="shared" si="39"/>
        <v/>
      </c>
      <c r="F262" s="93">
        <f t="shared" si="40"/>
        <v>3</v>
      </c>
      <c r="G262" s="16"/>
    </row>
    <row r="263" spans="1:7" s="10" customFormat="1" x14ac:dyDescent="0.25">
      <c r="A263" s="57" t="s">
        <v>253</v>
      </c>
      <c r="B263" s="117">
        <v>1</v>
      </c>
      <c r="C263" s="51" t="s">
        <v>220</v>
      </c>
      <c r="D263" s="92">
        <v>3</v>
      </c>
      <c r="E263" s="93" t="str">
        <f t="shared" si="39"/>
        <v/>
      </c>
      <c r="F263" s="93">
        <f t="shared" si="40"/>
        <v>3</v>
      </c>
      <c r="G263" s="20"/>
    </row>
    <row r="264" spans="1:7" s="10" customFormat="1" x14ac:dyDescent="0.25">
      <c r="A264" s="61"/>
      <c r="B264" s="120"/>
      <c r="C264" s="146" t="s">
        <v>173</v>
      </c>
      <c r="D264" s="35"/>
      <c r="E264" s="83"/>
      <c r="F264" s="79"/>
      <c r="G264" s="88"/>
    </row>
    <row r="265" spans="1:7" s="10" customFormat="1" x14ac:dyDescent="0.25">
      <c r="A265" s="57" t="s">
        <v>254</v>
      </c>
      <c r="B265" s="117">
        <v>1</v>
      </c>
      <c r="C265" s="66" t="s">
        <v>27</v>
      </c>
      <c r="D265" s="92">
        <v>3</v>
      </c>
      <c r="E265" s="93" t="str">
        <f t="shared" ref="E265:E268" si="41">IF(D265="NA",3,"")</f>
        <v/>
      </c>
      <c r="F265" s="93">
        <f t="shared" ref="F265:F268" si="42">IF(D265&lt;&gt;"",IF(D265="NA","",D265),"")</f>
        <v>3</v>
      </c>
      <c r="G265" s="87"/>
    </row>
    <row r="266" spans="1:7" s="10" customFormat="1" x14ac:dyDescent="0.25">
      <c r="A266" s="30" t="s">
        <v>255</v>
      </c>
      <c r="B266" s="110">
        <v>1</v>
      </c>
      <c r="C266" s="52" t="s">
        <v>215</v>
      </c>
      <c r="D266" s="92">
        <v>3</v>
      </c>
      <c r="E266" s="93" t="str">
        <f t="shared" si="41"/>
        <v/>
      </c>
      <c r="F266" s="93">
        <f t="shared" si="42"/>
        <v>3</v>
      </c>
      <c r="G266" s="16"/>
    </row>
    <row r="267" spans="1:7" s="10" customFormat="1" ht="30" x14ac:dyDescent="0.25">
      <c r="A267" s="57" t="s">
        <v>256</v>
      </c>
      <c r="B267" s="115">
        <v>1</v>
      </c>
      <c r="C267" s="17" t="s">
        <v>221</v>
      </c>
      <c r="D267" s="92">
        <v>3</v>
      </c>
      <c r="E267" s="93" t="str">
        <f t="shared" si="41"/>
        <v/>
      </c>
      <c r="F267" s="93">
        <f t="shared" si="42"/>
        <v>3</v>
      </c>
      <c r="G267" s="16"/>
    </row>
    <row r="268" spans="1:7" s="10" customFormat="1" x14ac:dyDescent="0.25">
      <c r="A268" s="30" t="s">
        <v>257</v>
      </c>
      <c r="B268" s="108">
        <v>1</v>
      </c>
      <c r="C268" s="17" t="s">
        <v>212</v>
      </c>
      <c r="D268" s="92">
        <v>3</v>
      </c>
      <c r="E268" s="93" t="str">
        <f t="shared" si="41"/>
        <v/>
      </c>
      <c r="F268" s="93">
        <f t="shared" si="42"/>
        <v>3</v>
      </c>
      <c r="G268" s="20"/>
    </row>
    <row r="269" spans="1:7" s="10" customFormat="1" x14ac:dyDescent="0.25">
      <c r="A269" s="61"/>
      <c r="B269" s="120"/>
      <c r="C269" s="67" t="s">
        <v>284</v>
      </c>
      <c r="D269" s="35"/>
      <c r="E269" s="83"/>
      <c r="F269" s="79"/>
      <c r="G269" s="88"/>
    </row>
    <row r="270" spans="1:7" s="10" customFormat="1" x14ac:dyDescent="0.25">
      <c r="A270" s="57" t="s">
        <v>272</v>
      </c>
      <c r="B270" s="117">
        <v>1</v>
      </c>
      <c r="C270" s="66" t="s">
        <v>280</v>
      </c>
      <c r="D270" s="92">
        <v>3</v>
      </c>
      <c r="E270" s="93" t="str">
        <f t="shared" ref="E270:E273" si="43">IF(D270="NA",3,"")</f>
        <v/>
      </c>
      <c r="F270" s="93">
        <f t="shared" ref="F270:F273" si="44">IF(D270&lt;&gt;"",IF(D270="NA","",D270),"")</f>
        <v>3</v>
      </c>
      <c r="G270" s="87"/>
    </row>
    <row r="271" spans="1:7" s="10" customFormat="1" x14ac:dyDescent="0.25">
      <c r="A271" s="30" t="s">
        <v>273</v>
      </c>
      <c r="B271" s="110">
        <v>1</v>
      </c>
      <c r="C271" s="52" t="s">
        <v>215</v>
      </c>
      <c r="D271" s="92">
        <v>3</v>
      </c>
      <c r="E271" s="93" t="str">
        <f t="shared" si="43"/>
        <v/>
      </c>
      <c r="F271" s="93">
        <f t="shared" si="44"/>
        <v>3</v>
      </c>
      <c r="G271" s="16"/>
    </row>
    <row r="272" spans="1:7" s="10" customFormat="1" ht="30" x14ac:dyDescent="0.25">
      <c r="A272" s="57" t="s">
        <v>274</v>
      </c>
      <c r="B272" s="117">
        <v>1</v>
      </c>
      <c r="C272" s="15" t="s">
        <v>285</v>
      </c>
      <c r="D272" s="92">
        <v>3</v>
      </c>
      <c r="E272" s="93" t="str">
        <f t="shared" si="43"/>
        <v/>
      </c>
      <c r="F272" s="93">
        <f t="shared" si="44"/>
        <v>3</v>
      </c>
      <c r="G272" s="16"/>
    </row>
    <row r="273" spans="1:7" x14ac:dyDescent="0.25">
      <c r="A273" s="57" t="s">
        <v>277</v>
      </c>
      <c r="B273" s="115">
        <v>1</v>
      </c>
      <c r="C273" s="17" t="s">
        <v>190</v>
      </c>
      <c r="D273" s="92">
        <v>3</v>
      </c>
      <c r="E273" s="93" t="str">
        <f t="shared" si="43"/>
        <v/>
      </c>
      <c r="F273" s="93">
        <f t="shared" si="44"/>
        <v>3</v>
      </c>
      <c r="G273" s="42"/>
    </row>
    <row r="274" spans="1:7" x14ac:dyDescent="0.25">
      <c r="A274" s="112"/>
      <c r="B274" s="112"/>
      <c r="C274" s="54" t="s">
        <v>80</v>
      </c>
      <c r="D274" s="83"/>
      <c r="E274" s="83"/>
      <c r="F274" s="79"/>
      <c r="G274" s="74"/>
    </row>
    <row r="275" spans="1:7" x14ac:dyDescent="0.25">
      <c r="A275" s="14" t="s">
        <v>378</v>
      </c>
      <c r="B275" s="104">
        <v>1</v>
      </c>
      <c r="C275" s="50" t="s">
        <v>28</v>
      </c>
      <c r="D275" s="92">
        <v>3</v>
      </c>
      <c r="E275" s="93" t="str">
        <f t="shared" ref="E275:E276" si="45">IF(D275="NA",3,"")</f>
        <v/>
      </c>
      <c r="F275" s="93">
        <f t="shared" ref="F275:F277" si="46">IF(D275&lt;&gt;"",IF(D275="NA","",D275),"")</f>
        <v>3</v>
      </c>
      <c r="G275" s="42"/>
    </row>
    <row r="276" spans="1:7" ht="30" x14ac:dyDescent="0.25">
      <c r="A276" s="14" t="s">
        <v>379</v>
      </c>
      <c r="B276" s="104">
        <v>1</v>
      </c>
      <c r="C276" s="50" t="s">
        <v>209</v>
      </c>
      <c r="D276" s="92">
        <v>3</v>
      </c>
      <c r="E276" s="93" t="str">
        <f t="shared" si="45"/>
        <v/>
      </c>
      <c r="F276" s="93">
        <f t="shared" si="46"/>
        <v>3</v>
      </c>
      <c r="G276" s="42"/>
    </row>
    <row r="277" spans="1:7" x14ac:dyDescent="0.25">
      <c r="A277" s="107" t="s">
        <v>469</v>
      </c>
      <c r="B277" s="107">
        <v>1</v>
      </c>
      <c r="C277" s="50" t="s">
        <v>188</v>
      </c>
      <c r="D277" s="137">
        <v>3</v>
      </c>
      <c r="E277" s="97"/>
      <c r="F277" s="93">
        <f t="shared" si="46"/>
        <v>3</v>
      </c>
      <c r="G277" s="42"/>
    </row>
    <row r="278" spans="1:7" x14ac:dyDescent="0.25">
      <c r="A278" s="18"/>
      <c r="C278" s="131" t="s">
        <v>296</v>
      </c>
      <c r="D278" s="100">
        <f>SUM(D237:D277)</f>
        <v>105</v>
      </c>
      <c r="E278" s="100">
        <f>SUM(E237:E277)</f>
        <v>0</v>
      </c>
      <c r="F278" s="100">
        <f>SUM(F237:F277)</f>
        <v>105</v>
      </c>
      <c r="G278" s="231"/>
    </row>
    <row r="279" spans="1:7" x14ac:dyDescent="0.25">
      <c r="A279" s="18"/>
      <c r="C279" s="131" t="s">
        <v>295</v>
      </c>
      <c r="D279" s="100">
        <f>D278-E278</f>
        <v>105</v>
      </c>
      <c r="E279" s="227"/>
      <c r="F279" s="228"/>
      <c r="G279" s="232"/>
    </row>
    <row r="280" spans="1:7" ht="15.75" thickBot="1" x14ac:dyDescent="0.3">
      <c r="A280" s="21"/>
      <c r="B280" s="105"/>
      <c r="C280" s="132" t="s">
        <v>294</v>
      </c>
      <c r="D280" s="101">
        <f>(F278*100)/D279</f>
        <v>100</v>
      </c>
      <c r="E280" s="229"/>
      <c r="F280" s="230"/>
      <c r="G280" s="233"/>
    </row>
    <row r="281" spans="1:7" x14ac:dyDescent="0.25">
      <c r="C281" s="131"/>
      <c r="E281" s="129"/>
      <c r="F281" s="129"/>
      <c r="G281" s="129"/>
    </row>
    <row r="282" spans="1:7" ht="15.75" thickBot="1" x14ac:dyDescent="0.3"/>
    <row r="283" spans="1:7" x14ac:dyDescent="0.25">
      <c r="A283" s="215" t="s">
        <v>391</v>
      </c>
      <c r="B283" s="216"/>
      <c r="C283" s="216"/>
      <c r="D283" s="43"/>
      <c r="E283" s="43"/>
      <c r="F283" s="80"/>
      <c r="G283" s="44"/>
    </row>
    <row r="284" spans="1:7" ht="30" x14ac:dyDescent="0.25">
      <c r="A284" s="45"/>
      <c r="B284" s="111"/>
      <c r="C284" s="46" t="s">
        <v>36</v>
      </c>
      <c r="D284" s="81" t="s">
        <v>279</v>
      </c>
      <c r="E284" s="81" t="s">
        <v>0</v>
      </c>
      <c r="F284" s="79" t="s">
        <v>292</v>
      </c>
      <c r="G284" s="73" t="s">
        <v>70</v>
      </c>
    </row>
    <row r="285" spans="1:7" x14ac:dyDescent="0.25">
      <c r="A285" s="30" t="s">
        <v>258</v>
      </c>
      <c r="B285" s="104">
        <v>1</v>
      </c>
      <c r="C285" s="47" t="s">
        <v>37</v>
      </c>
      <c r="D285" s="92">
        <v>3</v>
      </c>
      <c r="E285" s="93" t="str">
        <f t="shared" ref="E285:E306" si="47">IF(D285="NA",3,"")</f>
        <v/>
      </c>
      <c r="F285" s="93">
        <f t="shared" ref="F285:F296" si="48">IF(D285&lt;&gt;"",IF(D285="NA","",D285),"")</f>
        <v>3</v>
      </c>
      <c r="G285" s="42"/>
    </row>
    <row r="286" spans="1:7" x14ac:dyDescent="0.25">
      <c r="A286" s="30" t="s">
        <v>259</v>
      </c>
      <c r="B286" s="104">
        <v>1</v>
      </c>
      <c r="C286" s="47" t="s">
        <v>44</v>
      </c>
      <c r="D286" s="92">
        <v>3</v>
      </c>
      <c r="E286" s="93" t="str">
        <f t="shared" si="47"/>
        <v/>
      </c>
      <c r="F286" s="93">
        <f t="shared" si="48"/>
        <v>3</v>
      </c>
      <c r="G286" s="42"/>
    </row>
    <row r="287" spans="1:7" x14ac:dyDescent="0.25">
      <c r="A287" s="30" t="s">
        <v>260</v>
      </c>
      <c r="B287" s="104">
        <v>1</v>
      </c>
      <c r="C287" s="47" t="s">
        <v>39</v>
      </c>
      <c r="D287" s="92">
        <v>3</v>
      </c>
      <c r="E287" s="93" t="str">
        <f t="shared" si="47"/>
        <v/>
      </c>
      <c r="F287" s="93">
        <f t="shared" si="48"/>
        <v>3</v>
      </c>
      <c r="G287" s="42"/>
    </row>
    <row r="288" spans="1:7" x14ac:dyDescent="0.25">
      <c r="A288" s="30" t="s">
        <v>261</v>
      </c>
      <c r="B288" s="104">
        <v>1</v>
      </c>
      <c r="C288" s="47" t="s">
        <v>40</v>
      </c>
      <c r="D288" s="92">
        <v>3</v>
      </c>
      <c r="E288" s="93" t="str">
        <f t="shared" si="47"/>
        <v/>
      </c>
      <c r="F288" s="93">
        <f t="shared" si="48"/>
        <v>3</v>
      </c>
      <c r="G288" s="42"/>
    </row>
    <row r="289" spans="1:7" x14ac:dyDescent="0.25">
      <c r="A289" s="30" t="s">
        <v>262</v>
      </c>
      <c r="B289" s="104">
        <v>1</v>
      </c>
      <c r="C289" s="47" t="s">
        <v>38</v>
      </c>
      <c r="D289" s="92">
        <v>3</v>
      </c>
      <c r="E289" s="93" t="str">
        <f t="shared" si="47"/>
        <v/>
      </c>
      <c r="F289" s="93">
        <f t="shared" si="48"/>
        <v>3</v>
      </c>
      <c r="G289" s="42"/>
    </row>
    <row r="290" spans="1:7" x14ac:dyDescent="0.25">
      <c r="A290" s="30" t="s">
        <v>263</v>
      </c>
      <c r="B290" s="104">
        <v>1</v>
      </c>
      <c r="C290" s="47" t="s">
        <v>47</v>
      </c>
      <c r="D290" s="92">
        <v>3</v>
      </c>
      <c r="E290" s="93" t="str">
        <f t="shared" si="47"/>
        <v/>
      </c>
      <c r="F290" s="93">
        <f t="shared" si="48"/>
        <v>3</v>
      </c>
      <c r="G290" s="42"/>
    </row>
    <row r="291" spans="1:7" x14ac:dyDescent="0.25">
      <c r="A291" s="30" t="s">
        <v>264</v>
      </c>
      <c r="B291" s="104">
        <v>1</v>
      </c>
      <c r="C291" s="47" t="s">
        <v>48</v>
      </c>
      <c r="D291" s="92">
        <v>3</v>
      </c>
      <c r="E291" s="93" t="str">
        <f t="shared" si="47"/>
        <v/>
      </c>
      <c r="F291" s="93">
        <f t="shared" si="48"/>
        <v>3</v>
      </c>
      <c r="G291" s="42"/>
    </row>
    <row r="292" spans="1:7" x14ac:dyDescent="0.25">
      <c r="A292" s="30" t="s">
        <v>265</v>
      </c>
      <c r="B292" s="104">
        <v>1</v>
      </c>
      <c r="C292" s="47" t="s">
        <v>49</v>
      </c>
      <c r="D292" s="92">
        <v>3</v>
      </c>
      <c r="E292" s="93" t="str">
        <f t="shared" si="47"/>
        <v/>
      </c>
      <c r="F292" s="93">
        <f t="shared" si="48"/>
        <v>3</v>
      </c>
      <c r="G292" s="42"/>
    </row>
    <row r="293" spans="1:7" x14ac:dyDescent="0.25">
      <c r="A293" s="30" t="s">
        <v>266</v>
      </c>
      <c r="B293" s="104">
        <v>1</v>
      </c>
      <c r="C293" s="47" t="s">
        <v>468</v>
      </c>
      <c r="D293" s="92">
        <v>3</v>
      </c>
      <c r="E293" s="93" t="str">
        <f t="shared" si="47"/>
        <v/>
      </c>
      <c r="F293" s="93">
        <f t="shared" si="48"/>
        <v>3</v>
      </c>
      <c r="G293" s="42"/>
    </row>
    <row r="294" spans="1:7" x14ac:dyDescent="0.25">
      <c r="A294" s="30" t="s">
        <v>267</v>
      </c>
      <c r="B294" s="110">
        <v>1</v>
      </c>
      <c r="C294" s="15" t="s">
        <v>61</v>
      </c>
      <c r="D294" s="92">
        <v>3</v>
      </c>
      <c r="E294" s="93" t="str">
        <f t="shared" si="47"/>
        <v/>
      </c>
      <c r="F294" s="93">
        <f t="shared" si="48"/>
        <v>3</v>
      </c>
      <c r="G294" s="42"/>
    </row>
    <row r="295" spans="1:7" x14ac:dyDescent="0.25">
      <c r="A295" s="30" t="s">
        <v>276</v>
      </c>
      <c r="B295" s="110">
        <v>1</v>
      </c>
      <c r="C295" s="15" t="s">
        <v>60</v>
      </c>
      <c r="D295" s="92">
        <v>3</v>
      </c>
      <c r="E295" s="93" t="str">
        <f t="shared" si="47"/>
        <v/>
      </c>
      <c r="F295" s="93">
        <f t="shared" si="48"/>
        <v>3</v>
      </c>
      <c r="G295" s="42"/>
    </row>
    <row r="296" spans="1:7" x14ac:dyDescent="0.25">
      <c r="A296" s="30" t="s">
        <v>392</v>
      </c>
      <c r="B296" s="110">
        <v>1</v>
      </c>
      <c r="C296" s="15" t="s">
        <v>54</v>
      </c>
      <c r="D296" s="92">
        <v>3</v>
      </c>
      <c r="E296" s="93" t="str">
        <f t="shared" si="47"/>
        <v/>
      </c>
      <c r="F296" s="93">
        <f t="shared" si="48"/>
        <v>3</v>
      </c>
      <c r="G296" s="42"/>
    </row>
    <row r="297" spans="1:7" x14ac:dyDescent="0.25">
      <c r="A297" s="45"/>
      <c r="B297" s="111"/>
      <c r="C297" s="46" t="s">
        <v>35</v>
      </c>
      <c r="D297" s="81"/>
      <c r="E297" s="81"/>
      <c r="F297" s="79"/>
      <c r="G297" s="73"/>
    </row>
    <row r="298" spans="1:7" x14ac:dyDescent="0.25">
      <c r="A298" s="14" t="s">
        <v>393</v>
      </c>
      <c r="B298" s="104">
        <v>1</v>
      </c>
      <c r="C298" s="15" t="s">
        <v>26</v>
      </c>
      <c r="D298" s="92">
        <v>3</v>
      </c>
      <c r="E298" s="93" t="str">
        <f t="shared" si="47"/>
        <v/>
      </c>
      <c r="F298" s="93">
        <f t="shared" ref="F298:F306" si="49">IF(D298&lt;&gt;"",IF(D298="NA","",D298),"")</f>
        <v>3</v>
      </c>
      <c r="G298" s="42"/>
    </row>
    <row r="299" spans="1:7" x14ac:dyDescent="0.25">
      <c r="A299" s="14" t="s">
        <v>394</v>
      </c>
      <c r="B299" s="104">
        <v>1</v>
      </c>
      <c r="C299" s="15" t="s">
        <v>51</v>
      </c>
      <c r="D299" s="92">
        <v>3</v>
      </c>
      <c r="E299" s="93" t="str">
        <f t="shared" si="47"/>
        <v/>
      </c>
      <c r="F299" s="93">
        <f t="shared" si="49"/>
        <v>3</v>
      </c>
      <c r="G299" s="42"/>
    </row>
    <row r="300" spans="1:7" x14ac:dyDescent="0.25">
      <c r="A300" s="14" t="s">
        <v>395</v>
      </c>
      <c r="B300" s="104">
        <v>1</v>
      </c>
      <c r="C300" s="15" t="s">
        <v>45</v>
      </c>
      <c r="D300" s="92">
        <v>3</v>
      </c>
      <c r="E300" s="93" t="str">
        <f t="shared" si="47"/>
        <v/>
      </c>
      <c r="F300" s="93">
        <f t="shared" si="49"/>
        <v>3</v>
      </c>
      <c r="G300" s="42"/>
    </row>
    <row r="301" spans="1:7" x14ac:dyDescent="0.25">
      <c r="A301" s="14" t="s">
        <v>396</v>
      </c>
      <c r="B301" s="104">
        <v>1</v>
      </c>
      <c r="C301" s="15" t="s">
        <v>46</v>
      </c>
      <c r="D301" s="92">
        <v>3</v>
      </c>
      <c r="E301" s="93" t="str">
        <f t="shared" si="47"/>
        <v/>
      </c>
      <c r="F301" s="93">
        <f t="shared" si="49"/>
        <v>3</v>
      </c>
      <c r="G301" s="42"/>
    </row>
    <row r="302" spans="1:7" x14ac:dyDescent="0.25">
      <c r="A302" s="14" t="s">
        <v>397</v>
      </c>
      <c r="B302" s="104">
        <v>1</v>
      </c>
      <c r="C302" s="15" t="s">
        <v>50</v>
      </c>
      <c r="D302" s="92">
        <v>3</v>
      </c>
      <c r="E302" s="93" t="str">
        <f t="shared" si="47"/>
        <v/>
      </c>
      <c r="F302" s="93">
        <f t="shared" si="49"/>
        <v>3</v>
      </c>
      <c r="G302" s="42"/>
    </row>
    <row r="303" spans="1:7" x14ac:dyDescent="0.25">
      <c r="A303" s="14" t="s">
        <v>398</v>
      </c>
      <c r="B303" s="107">
        <v>1</v>
      </c>
      <c r="C303" s="17" t="s">
        <v>52</v>
      </c>
      <c r="D303" s="92">
        <v>3</v>
      </c>
      <c r="E303" s="93" t="str">
        <f t="shared" si="47"/>
        <v/>
      </c>
      <c r="F303" s="93">
        <f t="shared" si="49"/>
        <v>3</v>
      </c>
      <c r="G303" s="42"/>
    </row>
    <row r="304" spans="1:7" x14ac:dyDescent="0.25">
      <c r="A304" s="14" t="s">
        <v>399</v>
      </c>
      <c r="B304" s="107">
        <v>1</v>
      </c>
      <c r="C304" s="17" t="s">
        <v>53</v>
      </c>
      <c r="D304" s="92">
        <v>3</v>
      </c>
      <c r="E304" s="93" t="str">
        <f t="shared" si="47"/>
        <v/>
      </c>
      <c r="F304" s="93">
        <f t="shared" si="49"/>
        <v>3</v>
      </c>
      <c r="G304" s="42"/>
    </row>
    <row r="305" spans="1:7" x14ac:dyDescent="0.25">
      <c r="A305" s="14" t="s">
        <v>400</v>
      </c>
      <c r="B305" s="107">
        <v>1</v>
      </c>
      <c r="C305" s="28" t="s">
        <v>55</v>
      </c>
      <c r="D305" s="92">
        <v>3</v>
      </c>
      <c r="E305" s="93" t="str">
        <f t="shared" si="47"/>
        <v/>
      </c>
      <c r="F305" s="93">
        <f t="shared" si="49"/>
        <v>3</v>
      </c>
      <c r="G305" s="42"/>
    </row>
    <row r="306" spans="1:7" x14ac:dyDescent="0.25">
      <c r="A306" s="14" t="s">
        <v>401</v>
      </c>
      <c r="B306" s="104">
        <v>1</v>
      </c>
      <c r="C306" s="15" t="s">
        <v>59</v>
      </c>
      <c r="D306" s="92">
        <v>3</v>
      </c>
      <c r="E306" s="93" t="str">
        <f t="shared" si="47"/>
        <v/>
      </c>
      <c r="F306" s="93">
        <f t="shared" si="49"/>
        <v>3</v>
      </c>
      <c r="G306" s="42"/>
    </row>
    <row r="307" spans="1:7" x14ac:dyDescent="0.25">
      <c r="A307" s="14" t="s">
        <v>402</v>
      </c>
      <c r="B307" s="134">
        <v>1</v>
      </c>
      <c r="C307" s="47" t="s">
        <v>278</v>
      </c>
      <c r="D307" s="92">
        <v>3</v>
      </c>
      <c r="E307" s="93" t="str">
        <f>IF(D307="NA",3,"")</f>
        <v/>
      </c>
      <c r="F307" s="93">
        <f>IF(D307&lt;&gt;"",IF(D307="NA","",D307),"")</f>
        <v>3</v>
      </c>
      <c r="G307" s="42"/>
    </row>
    <row r="308" spans="1:7" s="10" customFormat="1" ht="15" customHeight="1" x14ac:dyDescent="0.25">
      <c r="A308" s="30" t="s">
        <v>466</v>
      </c>
      <c r="B308" s="107">
        <v>1</v>
      </c>
      <c r="C308" s="41" t="s">
        <v>337</v>
      </c>
      <c r="D308" s="92">
        <v>3</v>
      </c>
      <c r="E308" s="93" t="str">
        <f>IF(D308="NA",3,"")</f>
        <v/>
      </c>
      <c r="F308" s="93">
        <f>IF(D308&lt;&gt;"",IF(D308="NA","",D308),"")</f>
        <v>3</v>
      </c>
      <c r="G308" s="42"/>
    </row>
    <row r="309" spans="1:7" x14ac:dyDescent="0.25">
      <c r="A309" s="14"/>
      <c r="B309" s="104"/>
      <c r="C309" s="47"/>
      <c r="D309" s="92"/>
      <c r="E309" s="93"/>
      <c r="F309" s="93"/>
      <c r="G309" s="42"/>
    </row>
    <row r="311" spans="1:7" x14ac:dyDescent="0.25">
      <c r="A311" s="18"/>
      <c r="B311" s="69"/>
      <c r="C311" s="19" t="s">
        <v>296</v>
      </c>
      <c r="D311" s="100">
        <f>(Parámetros!$A$2*COUNT(B285:B309))</f>
        <v>69</v>
      </c>
      <c r="E311" s="102">
        <f>SUM(E285:E309)</f>
        <v>0</v>
      </c>
      <c r="F311" s="103">
        <f>SUM(F285:F309)</f>
        <v>69</v>
      </c>
      <c r="G311" s="231"/>
    </row>
    <row r="312" spans="1:7" x14ac:dyDescent="0.25">
      <c r="A312" s="18"/>
      <c r="B312" s="69"/>
      <c r="C312" s="19" t="s">
        <v>295</v>
      </c>
      <c r="D312" s="133">
        <f>D311-E311</f>
        <v>69</v>
      </c>
      <c r="E312" s="227"/>
      <c r="F312" s="228"/>
      <c r="G312" s="232"/>
    </row>
    <row r="313" spans="1:7" ht="15.75" thickBot="1" x14ac:dyDescent="0.3">
      <c r="A313" s="21"/>
      <c r="B313" s="105"/>
      <c r="C313" s="22" t="s">
        <v>294</v>
      </c>
      <c r="D313" s="101">
        <f>(F311*100)/D312</f>
        <v>100</v>
      </c>
      <c r="E313" s="229"/>
      <c r="F313" s="230"/>
      <c r="G313" s="233"/>
    </row>
    <row r="314" spans="1:7" x14ac:dyDescent="0.25">
      <c r="C314" s="131"/>
      <c r="E314" s="129"/>
      <c r="F314" s="129"/>
      <c r="G314" s="129"/>
    </row>
    <row r="315" spans="1:7" ht="15.75" thickBot="1" x14ac:dyDescent="0.3"/>
    <row r="316" spans="1:7" ht="30.75" thickBot="1" x14ac:dyDescent="0.3">
      <c r="A316" s="217" t="s">
        <v>513</v>
      </c>
      <c r="B316" s="218"/>
      <c r="C316" s="219"/>
      <c r="D316" s="71" t="s">
        <v>279</v>
      </c>
      <c r="E316" s="89" t="s">
        <v>0</v>
      </c>
      <c r="F316" s="71" t="s">
        <v>292</v>
      </c>
      <c r="G316" s="72" t="s">
        <v>70</v>
      </c>
    </row>
    <row r="317" spans="1:7" x14ac:dyDescent="0.25">
      <c r="A317" s="68" t="s">
        <v>380</v>
      </c>
      <c r="B317" s="121">
        <v>1</v>
      </c>
      <c r="C317" s="28" t="s">
        <v>23</v>
      </c>
      <c r="D317" s="92">
        <v>3</v>
      </c>
      <c r="E317" s="93" t="str">
        <f t="shared" ref="E317:E328" si="50">IF(D317="NA",3,"")</f>
        <v/>
      </c>
      <c r="F317" s="93">
        <f t="shared" ref="F317:F328" si="51">IF(D317&lt;&gt;"",IF(D317="NA","",D317),"")</f>
        <v>3</v>
      </c>
      <c r="G317" s="26"/>
    </row>
    <row r="318" spans="1:7" x14ac:dyDescent="0.25">
      <c r="A318" s="30" t="s">
        <v>381</v>
      </c>
      <c r="B318" s="108">
        <v>1</v>
      </c>
      <c r="C318" s="17" t="s">
        <v>275</v>
      </c>
      <c r="D318" s="92">
        <v>3</v>
      </c>
      <c r="E318" s="93" t="str">
        <f t="shared" si="50"/>
        <v/>
      </c>
      <c r="F318" s="93">
        <f t="shared" si="51"/>
        <v>3</v>
      </c>
      <c r="G318" s="16"/>
    </row>
    <row r="319" spans="1:7" x14ac:dyDescent="0.25">
      <c r="A319" s="68" t="s">
        <v>382</v>
      </c>
      <c r="B319" s="121">
        <v>1</v>
      </c>
      <c r="C319" s="55" t="s">
        <v>415</v>
      </c>
      <c r="D319" s="92">
        <v>3</v>
      </c>
      <c r="E319" s="93" t="str">
        <f t="shared" si="50"/>
        <v/>
      </c>
      <c r="F319" s="93">
        <f t="shared" si="51"/>
        <v>3</v>
      </c>
      <c r="G319" s="16"/>
    </row>
    <row r="320" spans="1:7" x14ac:dyDescent="0.25">
      <c r="A320" s="30" t="s">
        <v>383</v>
      </c>
      <c r="B320" s="108">
        <v>1</v>
      </c>
      <c r="C320" s="17" t="s">
        <v>11</v>
      </c>
      <c r="D320" s="92">
        <v>3</v>
      </c>
      <c r="E320" s="93" t="str">
        <f t="shared" si="50"/>
        <v/>
      </c>
      <c r="F320" s="93">
        <f t="shared" si="51"/>
        <v>3</v>
      </c>
      <c r="G320" s="16"/>
    </row>
    <row r="321" spans="1:7" x14ac:dyDescent="0.25">
      <c r="A321" s="68" t="s">
        <v>384</v>
      </c>
      <c r="B321" s="121">
        <v>1</v>
      </c>
      <c r="C321" s="17" t="s">
        <v>20</v>
      </c>
      <c r="D321" s="92">
        <v>3</v>
      </c>
      <c r="E321" s="93" t="str">
        <f t="shared" si="50"/>
        <v/>
      </c>
      <c r="F321" s="93">
        <f t="shared" si="51"/>
        <v>3</v>
      </c>
      <c r="G321" s="16"/>
    </row>
    <row r="322" spans="1:7" x14ac:dyDescent="0.25">
      <c r="A322" s="30" t="s">
        <v>385</v>
      </c>
      <c r="B322" s="108">
        <v>1</v>
      </c>
      <c r="C322" s="17" t="s">
        <v>21</v>
      </c>
      <c r="D322" s="92">
        <v>3</v>
      </c>
      <c r="E322" s="93" t="str">
        <f t="shared" si="50"/>
        <v/>
      </c>
      <c r="F322" s="93">
        <f t="shared" si="51"/>
        <v>3</v>
      </c>
      <c r="G322" s="16"/>
    </row>
    <row r="323" spans="1:7" x14ac:dyDescent="0.25">
      <c r="A323" s="68" t="s">
        <v>386</v>
      </c>
      <c r="B323" s="121">
        <v>1</v>
      </c>
      <c r="C323" s="60" t="s">
        <v>182</v>
      </c>
      <c r="D323" s="92">
        <v>3</v>
      </c>
      <c r="E323" s="93" t="str">
        <f t="shared" si="50"/>
        <v/>
      </c>
      <c r="F323" s="93">
        <f t="shared" si="51"/>
        <v>3</v>
      </c>
      <c r="G323" s="16"/>
    </row>
    <row r="324" spans="1:7" x14ac:dyDescent="0.25">
      <c r="A324" s="30" t="s">
        <v>387</v>
      </c>
      <c r="B324" s="108">
        <v>1</v>
      </c>
      <c r="C324" s="60" t="s">
        <v>183</v>
      </c>
      <c r="D324" s="92">
        <v>3</v>
      </c>
      <c r="E324" s="93" t="str">
        <f t="shared" si="50"/>
        <v/>
      </c>
      <c r="F324" s="93">
        <f t="shared" si="51"/>
        <v>3</v>
      </c>
      <c r="G324" s="16"/>
    </row>
    <row r="325" spans="1:7" x14ac:dyDescent="0.25">
      <c r="A325" s="68" t="s">
        <v>388</v>
      </c>
      <c r="B325" s="122">
        <v>1</v>
      </c>
      <c r="C325" s="55" t="s">
        <v>33</v>
      </c>
      <c r="D325" s="92">
        <v>3</v>
      </c>
      <c r="E325" s="93" t="str">
        <f t="shared" si="50"/>
        <v/>
      </c>
      <c r="F325" s="93">
        <f t="shared" si="51"/>
        <v>3</v>
      </c>
      <c r="G325" s="16"/>
    </row>
    <row r="326" spans="1:7" x14ac:dyDescent="0.25">
      <c r="A326" s="30" t="s">
        <v>389</v>
      </c>
      <c r="B326" s="110">
        <v>1</v>
      </c>
      <c r="C326" s="55" t="s">
        <v>34</v>
      </c>
      <c r="D326" s="92">
        <v>3</v>
      </c>
      <c r="E326" s="93" t="str">
        <f t="shared" si="50"/>
        <v/>
      </c>
      <c r="F326" s="93">
        <f t="shared" si="51"/>
        <v>3</v>
      </c>
      <c r="G326" s="16"/>
    </row>
    <row r="327" spans="1:7" x14ac:dyDescent="0.25">
      <c r="A327" s="68" t="s">
        <v>390</v>
      </c>
      <c r="B327" s="122">
        <v>1</v>
      </c>
      <c r="C327" s="55" t="s">
        <v>268</v>
      </c>
      <c r="D327" s="92">
        <v>3</v>
      </c>
      <c r="E327" s="93" t="str">
        <f t="shared" si="50"/>
        <v/>
      </c>
      <c r="F327" s="93">
        <f t="shared" si="51"/>
        <v>3</v>
      </c>
      <c r="G327" s="16"/>
    </row>
    <row r="328" spans="1:7" x14ac:dyDescent="0.25">
      <c r="A328" s="68" t="s">
        <v>414</v>
      </c>
      <c r="B328" s="70">
        <v>1</v>
      </c>
      <c r="C328" s="55" t="s">
        <v>514</v>
      </c>
      <c r="D328" s="92">
        <v>3</v>
      </c>
      <c r="E328" s="93" t="str">
        <f t="shared" si="50"/>
        <v/>
      </c>
      <c r="F328" s="93">
        <f t="shared" si="51"/>
        <v>3</v>
      </c>
      <c r="G328" s="20"/>
    </row>
    <row r="329" spans="1:7" x14ac:dyDescent="0.25">
      <c r="A329" s="18"/>
      <c r="C329" s="131" t="s">
        <v>296</v>
      </c>
      <c r="D329" s="100">
        <f>(Parámetros!$A$2*COUNT(B317:B328))</f>
        <v>36</v>
      </c>
      <c r="E329" s="100">
        <f>SUM(E317:E328)</f>
        <v>0</v>
      </c>
      <c r="F329" s="100">
        <f>SUM(F317:F328)</f>
        <v>36</v>
      </c>
      <c r="G329" s="231"/>
    </row>
    <row r="330" spans="1:7" x14ac:dyDescent="0.25">
      <c r="A330" s="18"/>
      <c r="C330" s="131" t="s">
        <v>295</v>
      </c>
      <c r="D330" s="100">
        <f>D329-E329</f>
        <v>36</v>
      </c>
      <c r="E330" s="227"/>
      <c r="F330" s="228"/>
      <c r="G330" s="232"/>
    </row>
    <row r="331" spans="1:7" ht="15.75" thickBot="1" x14ac:dyDescent="0.3">
      <c r="A331" s="21"/>
      <c r="B331" s="105"/>
      <c r="C331" s="132" t="s">
        <v>294</v>
      </c>
      <c r="D331" s="101">
        <f>(F329*100)/D330</f>
        <v>100</v>
      </c>
      <c r="E331" s="229"/>
      <c r="F331" s="230"/>
      <c r="G331" s="233"/>
    </row>
    <row r="332" spans="1:7" ht="15.75" thickBot="1" x14ac:dyDescent="0.3">
      <c r="C332" s="131"/>
      <c r="D332" s="131"/>
      <c r="E332" s="147"/>
      <c r="F332" s="147"/>
      <c r="G332" s="147"/>
    </row>
    <row r="333" spans="1:7" x14ac:dyDescent="0.25">
      <c r="A333" s="19"/>
      <c r="C333" s="172" t="s">
        <v>426</v>
      </c>
      <c r="D333" s="168">
        <f>D352</f>
        <v>678</v>
      </c>
      <c r="G333" s="147"/>
    </row>
    <row r="334" spans="1:7" x14ac:dyDescent="0.25">
      <c r="C334" s="173" t="s">
        <v>425</v>
      </c>
      <c r="D334" s="169">
        <f>F352</f>
        <v>0</v>
      </c>
      <c r="G334" s="147"/>
    </row>
    <row r="335" spans="1:7" x14ac:dyDescent="0.25">
      <c r="A335" s="19"/>
      <c r="C335" s="173" t="s">
        <v>424</v>
      </c>
      <c r="D335" s="170">
        <f>G352</f>
        <v>678</v>
      </c>
      <c r="G335" s="147"/>
    </row>
    <row r="336" spans="1:7" ht="15.75" thickBot="1" x14ac:dyDescent="0.3">
      <c r="A336" s="11"/>
      <c r="C336" s="174" t="s">
        <v>423</v>
      </c>
      <c r="D336" s="171">
        <f>I352</f>
        <v>100</v>
      </c>
      <c r="G336" s="147"/>
    </row>
    <row r="337" spans="1:9" ht="15.75" thickBot="1" x14ac:dyDescent="0.3">
      <c r="A337" s="11"/>
    </row>
    <row r="338" spans="1:9" ht="16.5" thickBot="1" x14ac:dyDescent="0.3">
      <c r="A338" s="204" t="s">
        <v>413</v>
      </c>
      <c r="B338" s="205"/>
      <c r="C338" s="205"/>
      <c r="D338" s="205"/>
      <c r="E338" s="205"/>
      <c r="F338" s="205"/>
      <c r="G338" s="205"/>
      <c r="H338" s="205"/>
      <c r="I338" s="206"/>
    </row>
    <row r="339" spans="1:9" ht="15.75" thickBot="1" x14ac:dyDescent="0.3">
      <c r="A339" s="3"/>
      <c r="B339" s="3"/>
      <c r="C339" s="3"/>
      <c r="D339" s="2"/>
      <c r="E339" s="2"/>
      <c r="F339" s="2"/>
      <c r="G339" s="2"/>
      <c r="H339" s="2"/>
    </row>
    <row r="340" spans="1:9" ht="45" x14ac:dyDescent="0.25">
      <c r="A340" s="5"/>
      <c r="B340" s="6"/>
      <c r="C340" s="150" t="s">
        <v>150</v>
      </c>
      <c r="D340" s="150" t="s">
        <v>296</v>
      </c>
      <c r="E340" s="150" t="s">
        <v>416</v>
      </c>
      <c r="F340" s="150" t="s">
        <v>403</v>
      </c>
      <c r="G340" s="151" t="s">
        <v>417</v>
      </c>
      <c r="H340" s="150" t="s">
        <v>404</v>
      </c>
      <c r="I340" s="152" t="s">
        <v>405</v>
      </c>
    </row>
    <row r="341" spans="1:9" x14ac:dyDescent="0.25">
      <c r="A341" s="153" t="s">
        <v>16</v>
      </c>
      <c r="B341" s="202" t="s">
        <v>407</v>
      </c>
      <c r="C341" s="203"/>
      <c r="D341" s="155">
        <f>D17</f>
        <v>15</v>
      </c>
      <c r="E341" s="154">
        <f>(D341*100)/$D$352</f>
        <v>2.2123893805309733</v>
      </c>
      <c r="F341" s="1">
        <f>E17</f>
        <v>0</v>
      </c>
      <c r="G341" s="149">
        <f>D18</f>
        <v>15</v>
      </c>
      <c r="H341" s="1">
        <f>F17</f>
        <v>15</v>
      </c>
      <c r="I341" s="166">
        <f t="shared" ref="I341:I351" si="52">(H341*100)/$G$352</f>
        <v>2.2123893805309733</v>
      </c>
    </row>
    <row r="342" spans="1:9" x14ac:dyDescent="0.25">
      <c r="A342" s="153" t="s">
        <v>151</v>
      </c>
      <c r="B342" s="202" t="s">
        <v>161</v>
      </c>
      <c r="C342" s="203"/>
      <c r="D342" s="155">
        <f>D39</f>
        <v>45</v>
      </c>
      <c r="E342" s="154">
        <f>(D342*100)/$D$352</f>
        <v>6.6371681415929205</v>
      </c>
      <c r="F342" s="1">
        <f>E39</f>
        <v>0</v>
      </c>
      <c r="G342" s="149">
        <f>D40</f>
        <v>45</v>
      </c>
      <c r="H342" s="1">
        <f>F39</f>
        <v>45</v>
      </c>
      <c r="I342" s="166">
        <f t="shared" si="52"/>
        <v>6.6371681415929205</v>
      </c>
    </row>
    <row r="343" spans="1:9" x14ac:dyDescent="0.25">
      <c r="A343" s="153" t="s">
        <v>152</v>
      </c>
      <c r="B343" s="202" t="s">
        <v>160</v>
      </c>
      <c r="C343" s="203"/>
      <c r="D343" s="155">
        <f>D59</f>
        <v>42</v>
      </c>
      <c r="E343" s="154">
        <f>(D343*100)/$D$352</f>
        <v>6.1946902654867255</v>
      </c>
      <c r="F343" s="1">
        <f>E59</f>
        <v>0</v>
      </c>
      <c r="G343" s="149">
        <f>D60</f>
        <v>42</v>
      </c>
      <c r="H343" s="1">
        <f>F59</f>
        <v>42</v>
      </c>
      <c r="I343" s="166">
        <f t="shared" si="52"/>
        <v>6.1946902654867255</v>
      </c>
    </row>
    <row r="344" spans="1:9" x14ac:dyDescent="0.25">
      <c r="A344" s="153" t="s">
        <v>153</v>
      </c>
      <c r="B344" s="202" t="s">
        <v>408</v>
      </c>
      <c r="C344" s="203"/>
      <c r="D344" s="155">
        <f>D87</f>
        <v>54</v>
      </c>
      <c r="E344" s="154">
        <f t="shared" ref="E344:E351" si="53">(D344*100)/$D$352</f>
        <v>7.9646017699115044</v>
      </c>
      <c r="F344" s="1">
        <f>E87</f>
        <v>0</v>
      </c>
      <c r="G344" s="149">
        <f>D88</f>
        <v>54</v>
      </c>
      <c r="H344" s="1">
        <f>F87</f>
        <v>54</v>
      </c>
      <c r="I344" s="166">
        <f t="shared" si="52"/>
        <v>7.9646017699115044</v>
      </c>
    </row>
    <row r="345" spans="1:9" x14ac:dyDescent="0.25">
      <c r="A345" s="153" t="s">
        <v>154</v>
      </c>
      <c r="B345" s="210" t="s">
        <v>163</v>
      </c>
      <c r="C345" s="211"/>
      <c r="D345" s="155">
        <f>D133</f>
        <v>99</v>
      </c>
      <c r="E345" s="154">
        <f t="shared" si="53"/>
        <v>14.601769911504425</v>
      </c>
      <c r="F345" s="1">
        <f>E133</f>
        <v>0</v>
      </c>
      <c r="G345" s="149">
        <f>D134</f>
        <v>99</v>
      </c>
      <c r="H345" s="1">
        <f>F133</f>
        <v>99</v>
      </c>
      <c r="I345" s="166">
        <f t="shared" si="52"/>
        <v>14.601769911504425</v>
      </c>
    </row>
    <row r="346" spans="1:9" x14ac:dyDescent="0.25">
      <c r="A346" s="153" t="s">
        <v>155</v>
      </c>
      <c r="B346" s="202" t="s">
        <v>409</v>
      </c>
      <c r="C346" s="203"/>
      <c r="D346" s="155">
        <f>D148</f>
        <v>27</v>
      </c>
      <c r="E346" s="154">
        <f t="shared" si="53"/>
        <v>3.9823008849557522</v>
      </c>
      <c r="F346" s="155">
        <f>E148</f>
        <v>0</v>
      </c>
      <c r="G346" s="157">
        <f>D149</f>
        <v>27</v>
      </c>
      <c r="H346" s="155">
        <f>F148</f>
        <v>27</v>
      </c>
      <c r="I346" s="166">
        <f t="shared" si="52"/>
        <v>3.9823008849557522</v>
      </c>
    </row>
    <row r="347" spans="1:9" x14ac:dyDescent="0.25">
      <c r="A347" s="153" t="s">
        <v>156</v>
      </c>
      <c r="B347" s="202" t="s">
        <v>162</v>
      </c>
      <c r="C347" s="203"/>
      <c r="D347" s="155">
        <f>D161</f>
        <v>21</v>
      </c>
      <c r="E347" s="154">
        <f t="shared" si="53"/>
        <v>3.0973451327433628</v>
      </c>
      <c r="F347" s="155">
        <f>E161</f>
        <v>0</v>
      </c>
      <c r="G347" s="157">
        <f>D162</f>
        <v>21</v>
      </c>
      <c r="H347" s="155">
        <f>F161</f>
        <v>21</v>
      </c>
      <c r="I347" s="166">
        <f t="shared" si="52"/>
        <v>3.0973451327433628</v>
      </c>
    </row>
    <row r="348" spans="1:9" x14ac:dyDescent="0.25">
      <c r="A348" s="153" t="s">
        <v>157</v>
      </c>
      <c r="B348" s="202" t="s">
        <v>410</v>
      </c>
      <c r="C348" s="203"/>
      <c r="D348" s="155">
        <f>D230</f>
        <v>165</v>
      </c>
      <c r="E348" s="154">
        <f t="shared" si="53"/>
        <v>24.336283185840706</v>
      </c>
      <c r="F348" s="1">
        <f>E230</f>
        <v>0</v>
      </c>
      <c r="G348" s="149">
        <f>D231</f>
        <v>165</v>
      </c>
      <c r="H348" s="155">
        <f>F230</f>
        <v>165</v>
      </c>
      <c r="I348" s="166">
        <f t="shared" si="52"/>
        <v>24.336283185840706</v>
      </c>
    </row>
    <row r="349" spans="1:9" x14ac:dyDescent="0.25">
      <c r="A349" s="153" t="s">
        <v>158</v>
      </c>
      <c r="B349" s="4"/>
      <c r="C349" s="148" t="s">
        <v>164</v>
      </c>
      <c r="D349" s="155">
        <f>D278</f>
        <v>105</v>
      </c>
      <c r="E349" s="154">
        <f t="shared" si="53"/>
        <v>15.486725663716815</v>
      </c>
      <c r="F349" s="1">
        <f>E278</f>
        <v>0</v>
      </c>
      <c r="G349" s="149">
        <f>D279</f>
        <v>105</v>
      </c>
      <c r="H349" s="1">
        <f>F278</f>
        <v>105</v>
      </c>
      <c r="I349" s="166">
        <f t="shared" si="52"/>
        <v>15.486725663716815</v>
      </c>
    </row>
    <row r="350" spans="1:9" x14ac:dyDescent="0.25">
      <c r="A350" s="153" t="s">
        <v>230</v>
      </c>
      <c r="B350" s="4"/>
      <c r="C350" s="148" t="s">
        <v>411</v>
      </c>
      <c r="D350" s="155">
        <f>D311</f>
        <v>69</v>
      </c>
      <c r="E350" s="154">
        <f t="shared" si="53"/>
        <v>10.176991150442477</v>
      </c>
      <c r="F350" s="155">
        <f>E311</f>
        <v>0</v>
      </c>
      <c r="G350" s="157">
        <f>D312</f>
        <v>69</v>
      </c>
      <c r="H350" s="155">
        <f>F311</f>
        <v>69</v>
      </c>
      <c r="I350" s="166">
        <f t="shared" si="52"/>
        <v>10.176991150442477</v>
      </c>
    </row>
    <row r="351" spans="1:9" ht="15" customHeight="1" thickBot="1" x14ac:dyDescent="0.3">
      <c r="A351" s="158" t="s">
        <v>412</v>
      </c>
      <c r="B351" s="159"/>
      <c r="C351" s="159" t="s">
        <v>165</v>
      </c>
      <c r="D351" s="160">
        <f>D329</f>
        <v>36</v>
      </c>
      <c r="E351" s="161">
        <f t="shared" si="53"/>
        <v>5.3097345132743365</v>
      </c>
      <c r="F351" s="160">
        <f>E329</f>
        <v>0</v>
      </c>
      <c r="G351" s="160">
        <f>D330</f>
        <v>36</v>
      </c>
      <c r="H351" s="160">
        <f>F329</f>
        <v>36</v>
      </c>
      <c r="I351" s="166">
        <f t="shared" si="52"/>
        <v>5.3097345132743365</v>
      </c>
    </row>
    <row r="352" spans="1:9" ht="15" customHeight="1" thickBot="1" x14ac:dyDescent="0.3">
      <c r="A352" s="207" t="s">
        <v>159</v>
      </c>
      <c r="B352" s="208"/>
      <c r="C352" s="209"/>
      <c r="D352" s="162">
        <f t="shared" ref="D352:I352" si="54">SUM(D341:D351)</f>
        <v>678</v>
      </c>
      <c r="E352" s="163">
        <f t="shared" si="54"/>
        <v>100</v>
      </c>
      <c r="F352" s="162">
        <f t="shared" si="54"/>
        <v>0</v>
      </c>
      <c r="G352" s="162">
        <f t="shared" si="54"/>
        <v>678</v>
      </c>
      <c r="H352" s="162">
        <f>SUM(H341:H351)</f>
        <v>678</v>
      </c>
      <c r="I352" s="167">
        <f t="shared" si="54"/>
        <v>100</v>
      </c>
    </row>
    <row r="353" spans="1:8" x14ac:dyDescent="0.25">
      <c r="A353" s="164"/>
      <c r="B353" s="164"/>
      <c r="C353" s="164"/>
      <c r="D353" s="165"/>
      <c r="E353" s="165"/>
      <c r="F353" s="165"/>
      <c r="G353" s="165"/>
      <c r="H353" s="165"/>
    </row>
    <row r="355" spans="1:8" x14ac:dyDescent="0.25">
      <c r="C355" s="189" t="s">
        <v>470</v>
      </c>
    </row>
  </sheetData>
  <mergeCells count="51">
    <mergeCell ref="D9:G9"/>
    <mergeCell ref="E8:G8"/>
    <mergeCell ref="G17:G19"/>
    <mergeCell ref="E18:F19"/>
    <mergeCell ref="E60:F61"/>
    <mergeCell ref="G59:G61"/>
    <mergeCell ref="G39:G41"/>
    <mergeCell ref="E40:F41"/>
    <mergeCell ref="G87:G89"/>
    <mergeCell ref="G133:G135"/>
    <mergeCell ref="E134:F135"/>
    <mergeCell ref="E279:F280"/>
    <mergeCell ref="G278:G280"/>
    <mergeCell ref="G148:G150"/>
    <mergeCell ref="E149:F150"/>
    <mergeCell ref="G230:G232"/>
    <mergeCell ref="E231:F232"/>
    <mergeCell ref="E162:F163"/>
    <mergeCell ref="G161:G163"/>
    <mergeCell ref="E330:F331"/>
    <mergeCell ref="G329:G331"/>
    <mergeCell ref="A283:C283"/>
    <mergeCell ref="G311:G313"/>
    <mergeCell ref="E312:F313"/>
    <mergeCell ref="A235:C235"/>
    <mergeCell ref="A316:C316"/>
    <mergeCell ref="A8:C8"/>
    <mergeCell ref="A9:C9"/>
    <mergeCell ref="A11:C11"/>
    <mergeCell ref="A44:C44"/>
    <mergeCell ref="A153:C153"/>
    <mergeCell ref="A22:C22"/>
    <mergeCell ref="A64:C64"/>
    <mergeCell ref="A92:C92"/>
    <mergeCell ref="A166:C166"/>
    <mergeCell ref="A138:C138"/>
    <mergeCell ref="A1:G1"/>
    <mergeCell ref="A2:G2"/>
    <mergeCell ref="A3:G3"/>
    <mergeCell ref="A6:G6"/>
    <mergeCell ref="C4:E4"/>
    <mergeCell ref="B346:C346"/>
    <mergeCell ref="B347:C347"/>
    <mergeCell ref="B348:C348"/>
    <mergeCell ref="A338:I338"/>
    <mergeCell ref="A352:C352"/>
    <mergeCell ref="B341:C341"/>
    <mergeCell ref="B342:C342"/>
    <mergeCell ref="B343:C343"/>
    <mergeCell ref="B344:C344"/>
    <mergeCell ref="B345:C345"/>
  </mergeCells>
  <phoneticPr fontId="3" type="noConversion"/>
  <dataValidations count="2">
    <dataValidation type="list" allowBlank="1" showInputMessage="1" showErrorMessage="1" sqref="E8">
      <formula1>"Urbano, Playa, Montaña, Termomineral, Mixto"</formula1>
    </dataValidation>
    <dataValidation type="list" allowBlank="1" showInputMessage="1" showErrorMessage="1" sqref="D12:D16">
      <formula1>Calificación</formula1>
    </dataValidation>
  </dataValidations>
  <printOptions horizontalCentered="1"/>
  <pageMargins left="0.43307086614173229" right="0.31496062992125984" top="0.47244094488188981" bottom="0.51181102362204722" header="6.3385826771653546" footer="0"/>
  <pageSetup scale="8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Parámetros!$B$2:$B$6</xm:f>
          </x14:formula1>
          <xm:sqref>D317:D328 D265:D268 D259:D263 D253:D257 D248:D251 D237:D246 D184:D200 D176:D182 D168:D174 D104:D111 D101:D102 D96:D99 D94 D154:D160 D24:D38 D66:D85 D45:D58 D217:D229 D113:D132 D270:D273 D275:D277 D139:D147 D285:D296 D298:D309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D17" sqref="D17"/>
    </sheetView>
  </sheetViews>
  <sheetFormatPr baseColWidth="10" defaultRowHeight="15" x14ac:dyDescent="0.25"/>
  <cols>
    <col min="1" max="1" width="28.42578125" bestFit="1" customWidth="1"/>
    <col min="2" max="2" width="11.140625" bestFit="1" customWidth="1"/>
  </cols>
  <sheetData>
    <row r="1" spans="1:2" x14ac:dyDescent="0.25">
      <c r="A1" s="123" t="s">
        <v>297</v>
      </c>
      <c r="B1" s="125" t="s">
        <v>293</v>
      </c>
    </row>
    <row r="2" spans="1:2" x14ac:dyDescent="0.25">
      <c r="A2" s="124">
        <v>3</v>
      </c>
      <c r="B2" s="90">
        <v>0</v>
      </c>
    </row>
    <row r="3" spans="1:2" x14ac:dyDescent="0.25">
      <c r="B3" s="90">
        <v>1</v>
      </c>
    </row>
    <row r="4" spans="1:2" x14ac:dyDescent="0.25">
      <c r="B4" s="90">
        <v>2</v>
      </c>
    </row>
    <row r="5" spans="1:2" x14ac:dyDescent="0.25">
      <c r="B5" s="90">
        <v>3</v>
      </c>
    </row>
    <row r="6" spans="1:2" x14ac:dyDescent="0.25">
      <c r="B6" s="9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 de evaluación Spa</vt:lpstr>
      <vt:lpstr>Parámetros</vt:lpstr>
      <vt:lpstr>Calificación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ictsca</dc:creator>
  <cp:lastModifiedBy>MARTIN QUESADA</cp:lastModifiedBy>
  <cp:lastPrinted>2016-05-30T21:25:56Z</cp:lastPrinted>
  <dcterms:created xsi:type="dcterms:W3CDTF">2016-03-01T17:15:32Z</dcterms:created>
  <dcterms:modified xsi:type="dcterms:W3CDTF">2018-02-05T15:28:05Z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2a741899-c474-4553-b8fa-acf82169cdd2</vt:lpwstr>
  </property>
</Properties>
</file>