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omunoz\Documents\DPD-UAI\1-Sitio-Web_2016-2019\"/>
    </mc:Choice>
  </mc:AlternateContent>
  <bookViews>
    <workbookView xWindow="0" yWindow="0" windowWidth="21600" windowHeight="9885"/>
  </bookViews>
  <sheets>
    <sheet name="Llegadas" sheetId="1" r:id="rId1"/>
    <sheet name="Todas_vias" sheetId="7" r:id="rId2"/>
    <sheet name="Via_Aerea" sheetId="9" r:id="rId3"/>
    <sheet name="Dist_Via_Aerea" sheetId="6" r:id="rId4"/>
  </sheets>
  <definedNames>
    <definedName name="_xlnm.Print_Area" localSheetId="3">Dist_Via_Aerea!$B$1:$G$48</definedName>
    <definedName name="_xlnm.Print_Area" localSheetId="0">Llegadas!$B$1:$U$80</definedName>
    <definedName name="_xlnm.Print_Area" localSheetId="1">Todas_vias!$B$1:$U$84</definedName>
    <definedName name="_xlnm.Print_Area" localSheetId="2">Via_Aerea!$B$1:$U$84</definedName>
    <definedName name="elem2" localSheetId="3">#REF!</definedName>
    <definedName name="elem2" localSheetId="1">#REF!</definedName>
    <definedName name="elem2" localSheetId="2">#REF!</definedName>
    <definedName name="elem2">#REF!</definedName>
    <definedName name="elem2n" localSheetId="3">#REF!</definedName>
    <definedName name="elem2n" localSheetId="1">#REF!</definedName>
    <definedName name="elem2n" localSheetId="2">#REF!</definedName>
    <definedName name="elem2n">#REF!</definedName>
    <definedName name="elem3" localSheetId="3">#REF!</definedName>
    <definedName name="elem3" localSheetId="1">#REF!</definedName>
    <definedName name="elem3" localSheetId="2">#REF!</definedName>
    <definedName name="elem3">#REF!</definedName>
    <definedName name="elem3mn" localSheetId="3">#REF!</definedName>
    <definedName name="elem3mn" localSheetId="1">#REF!</definedName>
    <definedName name="elem3mn" localSheetId="2">#REF!</definedName>
    <definedName name="elem3mn">#REF!</definedName>
    <definedName name="elem3n" localSheetId="3">#REF!</definedName>
    <definedName name="elem3n" localSheetId="1">#REF!</definedName>
    <definedName name="elem3n" localSheetId="2">#REF!</definedName>
    <definedName name="elem3n">#REF!</definedName>
    <definedName name="elem3nn" localSheetId="3">#REF!</definedName>
    <definedName name="elem3nn" localSheetId="1">#REF!</definedName>
    <definedName name="elem3nn" localSheetId="2">#REF!</definedName>
    <definedName name="elem3nn">#REF!</definedName>
    <definedName name="elem4" localSheetId="3">#REF!</definedName>
    <definedName name="elem4" localSheetId="1">#REF!</definedName>
    <definedName name="elem4" localSheetId="2">#REF!</definedName>
    <definedName name="elem4">#REF!</definedName>
    <definedName name="elem4mn" localSheetId="3">#REF!</definedName>
    <definedName name="elem4mn" localSheetId="1">#REF!</definedName>
    <definedName name="elem4mn" localSheetId="2">#REF!</definedName>
    <definedName name="elem4mn">#REF!</definedName>
    <definedName name="elem4mnn" localSheetId="3">#REF!</definedName>
    <definedName name="elem4mnn" localSheetId="1">#REF!</definedName>
    <definedName name="elem4mnn" localSheetId="2">#REF!</definedName>
    <definedName name="elem4mnn">#REF!</definedName>
    <definedName name="elem4n" localSheetId="3">#REF!</definedName>
    <definedName name="elem4n" localSheetId="1">#REF!</definedName>
    <definedName name="elem4n" localSheetId="2">#REF!</definedName>
    <definedName name="elem4n">#REF!</definedName>
    <definedName name="elemmn" localSheetId="3">#REF!</definedName>
    <definedName name="elemmn" localSheetId="1">#REF!</definedName>
    <definedName name="elemmn" localSheetId="2">#REF!</definedName>
    <definedName name="elemmn">#REF!</definedName>
    <definedName name="elemn" localSheetId="3">#REF!</definedName>
    <definedName name="elemn" localSheetId="1">#REF!</definedName>
    <definedName name="elemn" localSheetId="2">#REF!</definedName>
    <definedName name="elemn">#REF!</definedName>
    <definedName name="js" localSheetId="3">#REF!</definedName>
    <definedName name="js" localSheetId="1">#REF!</definedName>
    <definedName name="js" localSheetId="2">#REF!</definedName>
    <definedName name="js">#REF!</definedName>
    <definedName name="_xlnm.Print_Titles" localSheetId="3">Dist_Via_Aerea!$9:$11</definedName>
    <definedName name="_xlnm.Print_Titles" localSheetId="1">Todas_vias!$10:$12</definedName>
    <definedName name="_xlnm.Print_Titles" localSheetId="2">Via_Aerea!$10:$12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3" i="6" l="1"/>
  <c r="U16" i="9"/>
  <c r="U79" i="9"/>
  <c r="T79" i="9"/>
  <c r="S79" i="9"/>
  <c r="R79" i="9"/>
  <c r="Q79" i="9"/>
  <c r="P79" i="9"/>
  <c r="N79" i="9"/>
  <c r="M79" i="9"/>
  <c r="L79" i="9"/>
  <c r="K79" i="9"/>
  <c r="J79" i="9"/>
  <c r="I79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U72" i="9"/>
  <c r="T72" i="9"/>
  <c r="S72" i="9"/>
  <c r="R72" i="9"/>
  <c r="Q72" i="9"/>
  <c r="P72" i="9"/>
  <c r="O72" i="9"/>
  <c r="N72" i="9"/>
  <c r="M72" i="9"/>
  <c r="L72" i="9"/>
  <c r="K72" i="9"/>
  <c r="J72" i="9"/>
  <c r="I72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U69" i="9"/>
  <c r="T69" i="9"/>
  <c r="S69" i="9"/>
  <c r="R69" i="9"/>
  <c r="Q69" i="9"/>
  <c r="P69" i="9"/>
  <c r="O69" i="9"/>
  <c r="N69" i="9"/>
  <c r="M69" i="9"/>
  <c r="L69" i="9"/>
  <c r="K69" i="9"/>
  <c r="J69" i="9"/>
  <c r="I69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U57" i="9"/>
  <c r="T57" i="9"/>
  <c r="S57" i="9"/>
  <c r="R57" i="9"/>
  <c r="Q57" i="9"/>
  <c r="P57" i="9"/>
  <c r="O57" i="9"/>
  <c r="N57" i="9"/>
  <c r="M57" i="9"/>
  <c r="L57" i="9"/>
  <c r="K57" i="9"/>
  <c r="J57" i="9"/>
  <c r="I57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U52" i="9"/>
  <c r="T52" i="9"/>
  <c r="S52" i="9"/>
  <c r="R52" i="9"/>
  <c r="Q52" i="9"/>
  <c r="P52" i="9"/>
  <c r="O52" i="9"/>
  <c r="N52" i="9"/>
  <c r="M52" i="9"/>
  <c r="L52" i="9"/>
  <c r="K52" i="9"/>
  <c r="J52" i="9"/>
  <c r="I52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T16" i="9"/>
  <c r="S16" i="9"/>
  <c r="R16" i="9"/>
  <c r="Q16" i="9"/>
  <c r="P16" i="9"/>
  <c r="O16" i="9"/>
  <c r="N16" i="9"/>
  <c r="M16" i="9"/>
  <c r="L16" i="9"/>
  <c r="K16" i="9"/>
  <c r="J16" i="9"/>
  <c r="I16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O79" i="9" l="1"/>
  <c r="U14" i="7" l="1"/>
  <c r="U16" i="7"/>
  <c r="U17" i="7"/>
  <c r="U18" i="7"/>
  <c r="U19" i="7"/>
  <c r="U21" i="7"/>
  <c r="U22" i="7"/>
  <c r="U23" i="7"/>
  <c r="U24" i="7"/>
  <c r="U25" i="7"/>
  <c r="U26" i="7"/>
  <c r="U27" i="7"/>
  <c r="U29" i="7"/>
  <c r="U30" i="7"/>
  <c r="U31" i="7"/>
  <c r="U32" i="7"/>
  <c r="U33" i="7"/>
  <c r="U34" i="7"/>
  <c r="U35" i="7"/>
  <c r="U36" i="7"/>
  <c r="U37" i="7"/>
  <c r="U38" i="7"/>
  <c r="U39" i="7"/>
  <c r="U40" i="7"/>
  <c r="U41" i="7"/>
  <c r="U43" i="7"/>
  <c r="U44" i="7"/>
  <c r="U45" i="7"/>
  <c r="U46" i="7"/>
  <c r="U47" i="7"/>
  <c r="U48" i="7"/>
  <c r="U49" i="7"/>
  <c r="U50" i="7"/>
  <c r="U51" i="7"/>
  <c r="U52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9" i="7"/>
  <c r="T16" i="7"/>
  <c r="S14" i="7"/>
  <c r="R14" i="7"/>
  <c r="Q14" i="7"/>
  <c r="Q16" i="7"/>
  <c r="R16" i="7"/>
  <c r="S16" i="7"/>
  <c r="Q17" i="7"/>
  <c r="R17" i="7"/>
  <c r="S17" i="7"/>
  <c r="Q18" i="7"/>
  <c r="R18" i="7"/>
  <c r="S18" i="7"/>
  <c r="Q19" i="7"/>
  <c r="R19" i="7"/>
  <c r="S19" i="7"/>
  <c r="Q21" i="7"/>
  <c r="R21" i="7"/>
  <c r="S21" i="7"/>
  <c r="Q22" i="7"/>
  <c r="R22" i="7"/>
  <c r="S22" i="7"/>
  <c r="Q23" i="7"/>
  <c r="R23" i="7"/>
  <c r="S23" i="7"/>
  <c r="Q24" i="7"/>
  <c r="R24" i="7"/>
  <c r="S24" i="7"/>
  <c r="Q25" i="7"/>
  <c r="R25" i="7"/>
  <c r="S25" i="7"/>
  <c r="Q26" i="7"/>
  <c r="R26" i="7"/>
  <c r="S26" i="7"/>
  <c r="Q27" i="7"/>
  <c r="R27" i="7"/>
  <c r="S27" i="7"/>
  <c r="Q29" i="7"/>
  <c r="R29" i="7"/>
  <c r="S29" i="7"/>
  <c r="Q30" i="7"/>
  <c r="R30" i="7"/>
  <c r="S30" i="7"/>
  <c r="Q31" i="7"/>
  <c r="R31" i="7"/>
  <c r="S31" i="7"/>
  <c r="Q32" i="7"/>
  <c r="R32" i="7"/>
  <c r="S32" i="7"/>
  <c r="Q33" i="7"/>
  <c r="R33" i="7"/>
  <c r="S33" i="7"/>
  <c r="Q34" i="7"/>
  <c r="R34" i="7"/>
  <c r="S34" i="7"/>
  <c r="Q35" i="7"/>
  <c r="R35" i="7"/>
  <c r="S35" i="7"/>
  <c r="Q36" i="7"/>
  <c r="R36" i="7"/>
  <c r="S36" i="7"/>
  <c r="Q37" i="7"/>
  <c r="R37" i="7"/>
  <c r="S37" i="7"/>
  <c r="Q38" i="7"/>
  <c r="R38" i="7"/>
  <c r="S38" i="7"/>
  <c r="Q39" i="7"/>
  <c r="R39" i="7"/>
  <c r="S39" i="7"/>
  <c r="Q40" i="7"/>
  <c r="R40" i="7"/>
  <c r="S40" i="7"/>
  <c r="Q41" i="7"/>
  <c r="R41" i="7"/>
  <c r="S41" i="7"/>
  <c r="Q43" i="7"/>
  <c r="R43" i="7"/>
  <c r="S43" i="7"/>
  <c r="Q44" i="7"/>
  <c r="R44" i="7"/>
  <c r="S44" i="7"/>
  <c r="Q45" i="7"/>
  <c r="R45" i="7"/>
  <c r="S45" i="7"/>
  <c r="Q46" i="7"/>
  <c r="R46" i="7"/>
  <c r="S46" i="7"/>
  <c r="Q47" i="7"/>
  <c r="R47" i="7"/>
  <c r="S47" i="7"/>
  <c r="Q48" i="7"/>
  <c r="R48" i="7"/>
  <c r="S48" i="7"/>
  <c r="Q49" i="7"/>
  <c r="R49" i="7"/>
  <c r="S49" i="7"/>
  <c r="Q50" i="7"/>
  <c r="R50" i="7"/>
  <c r="S50" i="7"/>
  <c r="Q51" i="7"/>
  <c r="R51" i="7"/>
  <c r="S51" i="7"/>
  <c r="Q52" i="7"/>
  <c r="R52" i="7"/>
  <c r="S52" i="7"/>
  <c r="Q54" i="7"/>
  <c r="R54" i="7"/>
  <c r="S54" i="7"/>
  <c r="Q55" i="7"/>
  <c r="R55" i="7"/>
  <c r="S55" i="7"/>
  <c r="Q56" i="7"/>
  <c r="R56" i="7"/>
  <c r="S56" i="7"/>
  <c r="Q57" i="7"/>
  <c r="R57" i="7"/>
  <c r="S57" i="7"/>
  <c r="Q58" i="7"/>
  <c r="R58" i="7"/>
  <c r="S58" i="7"/>
  <c r="Q59" i="7"/>
  <c r="R59" i="7"/>
  <c r="S59" i="7"/>
  <c r="Q60" i="7"/>
  <c r="R60" i="7"/>
  <c r="S60" i="7"/>
  <c r="Q61" i="7"/>
  <c r="R61" i="7"/>
  <c r="S61" i="7"/>
  <c r="Q62" i="7"/>
  <c r="R62" i="7"/>
  <c r="S62" i="7"/>
  <c r="Q63" i="7"/>
  <c r="R63" i="7"/>
  <c r="S63" i="7"/>
  <c r="Q64" i="7"/>
  <c r="R64" i="7"/>
  <c r="S64" i="7"/>
  <c r="Q65" i="7"/>
  <c r="R65" i="7"/>
  <c r="S65" i="7"/>
  <c r="Q66" i="7"/>
  <c r="R66" i="7"/>
  <c r="S66" i="7"/>
  <c r="Q67" i="7"/>
  <c r="R67" i="7"/>
  <c r="S67" i="7"/>
  <c r="Q68" i="7"/>
  <c r="R68" i="7"/>
  <c r="S68" i="7"/>
  <c r="Q69" i="7"/>
  <c r="R69" i="7"/>
  <c r="S69" i="7"/>
  <c r="Q70" i="7"/>
  <c r="R70" i="7"/>
  <c r="S70" i="7"/>
  <c r="Q71" i="7"/>
  <c r="R71" i="7"/>
  <c r="S71" i="7"/>
  <c r="Q72" i="7"/>
  <c r="R72" i="7"/>
  <c r="S72" i="7"/>
  <c r="Q73" i="7"/>
  <c r="R73" i="7"/>
  <c r="S73" i="7"/>
  <c r="Q74" i="7"/>
  <c r="R74" i="7"/>
  <c r="S74" i="7"/>
  <c r="Q75" i="7"/>
  <c r="R75" i="7"/>
  <c r="S75" i="7"/>
  <c r="Q76" i="7"/>
  <c r="R76" i="7"/>
  <c r="S76" i="7"/>
  <c r="Q77" i="7"/>
  <c r="R77" i="7"/>
  <c r="S77" i="7"/>
  <c r="Q79" i="7"/>
  <c r="R79" i="7"/>
  <c r="S79" i="7"/>
  <c r="T52" i="7"/>
  <c r="T17" i="7"/>
  <c r="T18" i="7"/>
  <c r="T19" i="7"/>
  <c r="T21" i="7"/>
  <c r="T22" i="7"/>
  <c r="T23" i="7"/>
  <c r="T24" i="7"/>
  <c r="T25" i="7"/>
  <c r="T26" i="7"/>
  <c r="T27" i="7"/>
  <c r="T29" i="7"/>
  <c r="T30" i="7"/>
  <c r="T31" i="7"/>
  <c r="T32" i="7"/>
  <c r="T33" i="7"/>
  <c r="T34" i="7"/>
  <c r="T35" i="7"/>
  <c r="T36" i="7"/>
  <c r="T37" i="7"/>
  <c r="T38" i="7"/>
  <c r="T39" i="7"/>
  <c r="T40" i="7"/>
  <c r="T41" i="7"/>
  <c r="T43" i="7"/>
  <c r="T44" i="7"/>
  <c r="T45" i="7"/>
  <c r="T46" i="7"/>
  <c r="T47" i="7"/>
  <c r="T48" i="7"/>
  <c r="T49" i="7"/>
  <c r="T50" i="7"/>
  <c r="T51" i="7"/>
  <c r="T54" i="7"/>
  <c r="T55" i="7"/>
  <c r="T56" i="7"/>
  <c r="T57" i="7"/>
  <c r="T58" i="7"/>
  <c r="T59" i="7"/>
  <c r="T60" i="7"/>
  <c r="T61" i="7"/>
  <c r="T62" i="7"/>
  <c r="T63" i="7"/>
  <c r="T64" i="7"/>
  <c r="T65" i="7"/>
  <c r="T66" i="7"/>
  <c r="T67" i="7"/>
  <c r="T68" i="7"/>
  <c r="T69" i="7"/>
  <c r="T70" i="7"/>
  <c r="T71" i="7"/>
  <c r="T72" i="7"/>
  <c r="T73" i="7"/>
  <c r="T74" i="7"/>
  <c r="T75" i="7"/>
  <c r="T76" i="7"/>
  <c r="T77" i="7"/>
  <c r="T79" i="7"/>
  <c r="T14" i="7"/>
  <c r="P14" i="7"/>
  <c r="O14" i="7"/>
  <c r="P16" i="7"/>
  <c r="P17" i="7"/>
  <c r="P18" i="7"/>
  <c r="P19" i="7"/>
  <c r="P21" i="7"/>
  <c r="P22" i="7"/>
  <c r="P23" i="7"/>
  <c r="P24" i="7"/>
  <c r="P25" i="7"/>
  <c r="P26" i="7"/>
  <c r="P27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3" i="7"/>
  <c r="P44" i="7"/>
  <c r="P45" i="7"/>
  <c r="P46" i="7"/>
  <c r="P47" i="7"/>
  <c r="P48" i="7"/>
  <c r="P49" i="7"/>
  <c r="P50" i="7"/>
  <c r="P51" i="7"/>
  <c r="P52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9" i="7"/>
  <c r="N14" i="7"/>
  <c r="O16" i="7"/>
  <c r="O17" i="7"/>
  <c r="O18" i="7"/>
  <c r="O19" i="7"/>
  <c r="O21" i="7"/>
  <c r="O22" i="7"/>
  <c r="O23" i="7"/>
  <c r="O24" i="7"/>
  <c r="O25" i="7"/>
  <c r="O26" i="7"/>
  <c r="O27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3" i="7"/>
  <c r="O44" i="7"/>
  <c r="O45" i="7"/>
  <c r="O46" i="7"/>
  <c r="O47" i="7"/>
  <c r="O48" i="7"/>
  <c r="O49" i="7"/>
  <c r="O50" i="7"/>
  <c r="O51" i="7"/>
  <c r="O52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9" i="7"/>
  <c r="N16" i="7"/>
  <c r="N17" i="7"/>
  <c r="N18" i="7"/>
  <c r="N19" i="7"/>
  <c r="N21" i="7"/>
  <c r="N22" i="7"/>
  <c r="N23" i="7"/>
  <c r="N24" i="7"/>
  <c r="N25" i="7"/>
  <c r="N26" i="7"/>
  <c r="N27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3" i="7"/>
  <c r="N44" i="7"/>
  <c r="N45" i="7"/>
  <c r="N46" i="7"/>
  <c r="N47" i="7"/>
  <c r="N48" i="7"/>
  <c r="N49" i="7"/>
  <c r="N50" i="7"/>
  <c r="N51" i="7"/>
  <c r="N52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9" i="7"/>
  <c r="M16" i="7"/>
  <c r="M17" i="7"/>
  <c r="M18" i="7"/>
  <c r="M19" i="7"/>
  <c r="M21" i="7"/>
  <c r="M22" i="7"/>
  <c r="M23" i="7"/>
  <c r="M24" i="7"/>
  <c r="M25" i="7"/>
  <c r="M26" i="7"/>
  <c r="M27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3" i="7"/>
  <c r="M44" i="7"/>
  <c r="M45" i="7"/>
  <c r="M46" i="7"/>
  <c r="M47" i="7"/>
  <c r="M48" i="7"/>
  <c r="M49" i="7"/>
  <c r="M50" i="7"/>
  <c r="M51" i="7"/>
  <c r="M52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9" i="7"/>
  <c r="M14" i="7"/>
  <c r="E71" i="1"/>
  <c r="E72" i="1"/>
  <c r="E73" i="1"/>
  <c r="E74" i="1"/>
  <c r="E75" i="1"/>
  <c r="E76" i="1"/>
  <c r="D72" i="1"/>
  <c r="D73" i="1"/>
  <c r="D74" i="1"/>
  <c r="D75" i="1"/>
  <c r="D76" i="1"/>
  <c r="L79" i="7" l="1"/>
  <c r="K79" i="7"/>
  <c r="J79" i="7"/>
  <c r="I79" i="7"/>
  <c r="L77" i="7"/>
  <c r="K77" i="7"/>
  <c r="J77" i="7"/>
  <c r="I77" i="7"/>
  <c r="L76" i="7"/>
  <c r="K76" i="7"/>
  <c r="J76" i="7"/>
  <c r="I76" i="7"/>
  <c r="L75" i="7"/>
  <c r="K75" i="7"/>
  <c r="J75" i="7"/>
  <c r="I75" i="7"/>
  <c r="L74" i="7"/>
  <c r="K74" i="7"/>
  <c r="J74" i="7"/>
  <c r="I74" i="7"/>
  <c r="L73" i="7"/>
  <c r="K73" i="7"/>
  <c r="J73" i="7"/>
  <c r="I73" i="7"/>
  <c r="L72" i="7"/>
  <c r="K72" i="7"/>
  <c r="J72" i="7"/>
  <c r="I72" i="7"/>
  <c r="L71" i="7"/>
  <c r="K71" i="7"/>
  <c r="J71" i="7"/>
  <c r="I71" i="7"/>
  <c r="L70" i="7"/>
  <c r="K70" i="7"/>
  <c r="J70" i="7"/>
  <c r="I70" i="7"/>
  <c r="L69" i="7"/>
  <c r="K69" i="7"/>
  <c r="J69" i="7"/>
  <c r="I69" i="7"/>
  <c r="L68" i="7"/>
  <c r="K68" i="7"/>
  <c r="J68" i="7"/>
  <c r="I68" i="7"/>
  <c r="L67" i="7"/>
  <c r="K67" i="7"/>
  <c r="J67" i="7"/>
  <c r="I67" i="7"/>
  <c r="L66" i="7"/>
  <c r="K66" i="7"/>
  <c r="J66" i="7"/>
  <c r="I66" i="7"/>
  <c r="L65" i="7"/>
  <c r="K65" i="7"/>
  <c r="J65" i="7"/>
  <c r="I65" i="7"/>
  <c r="L64" i="7"/>
  <c r="K64" i="7"/>
  <c r="J64" i="7"/>
  <c r="I64" i="7"/>
  <c r="L63" i="7"/>
  <c r="K63" i="7"/>
  <c r="J63" i="7"/>
  <c r="I63" i="7"/>
  <c r="L62" i="7"/>
  <c r="K62" i="7"/>
  <c r="J62" i="7"/>
  <c r="I62" i="7"/>
  <c r="L61" i="7"/>
  <c r="K61" i="7"/>
  <c r="J61" i="7"/>
  <c r="I61" i="7"/>
  <c r="L60" i="7"/>
  <c r="K60" i="7"/>
  <c r="J60" i="7"/>
  <c r="I60" i="7"/>
  <c r="L59" i="7"/>
  <c r="K59" i="7"/>
  <c r="J59" i="7"/>
  <c r="I59" i="7"/>
  <c r="L58" i="7"/>
  <c r="K58" i="7"/>
  <c r="J58" i="7"/>
  <c r="I58" i="7"/>
  <c r="L57" i="7"/>
  <c r="K57" i="7"/>
  <c r="J57" i="7"/>
  <c r="I57" i="7"/>
  <c r="L56" i="7"/>
  <c r="K56" i="7"/>
  <c r="J56" i="7"/>
  <c r="I56" i="7"/>
  <c r="L55" i="7"/>
  <c r="K55" i="7"/>
  <c r="J55" i="7"/>
  <c r="I55" i="7"/>
  <c r="L54" i="7"/>
  <c r="K54" i="7"/>
  <c r="J54" i="7"/>
  <c r="I54" i="7"/>
  <c r="L52" i="7"/>
  <c r="K52" i="7"/>
  <c r="J52" i="7"/>
  <c r="I52" i="7"/>
  <c r="L51" i="7"/>
  <c r="K51" i="7"/>
  <c r="J51" i="7"/>
  <c r="I51" i="7"/>
  <c r="L50" i="7"/>
  <c r="K50" i="7"/>
  <c r="J50" i="7"/>
  <c r="I50" i="7"/>
  <c r="L49" i="7"/>
  <c r="K49" i="7"/>
  <c r="J49" i="7"/>
  <c r="I49" i="7"/>
  <c r="L48" i="7"/>
  <c r="K48" i="7"/>
  <c r="J48" i="7"/>
  <c r="I48" i="7"/>
  <c r="L47" i="7"/>
  <c r="K47" i="7"/>
  <c r="J47" i="7"/>
  <c r="I47" i="7"/>
  <c r="L46" i="7"/>
  <c r="K46" i="7"/>
  <c r="J46" i="7"/>
  <c r="I46" i="7"/>
  <c r="L45" i="7"/>
  <c r="K45" i="7"/>
  <c r="J45" i="7"/>
  <c r="I45" i="7"/>
  <c r="L44" i="7"/>
  <c r="K44" i="7"/>
  <c r="J44" i="7"/>
  <c r="I44" i="7"/>
  <c r="L43" i="7"/>
  <c r="K43" i="7"/>
  <c r="J43" i="7"/>
  <c r="I43" i="7"/>
  <c r="L41" i="7"/>
  <c r="K41" i="7"/>
  <c r="J41" i="7"/>
  <c r="I41" i="7"/>
  <c r="L40" i="7"/>
  <c r="K40" i="7"/>
  <c r="J40" i="7"/>
  <c r="I40" i="7"/>
  <c r="L39" i="7"/>
  <c r="K39" i="7"/>
  <c r="J39" i="7"/>
  <c r="I39" i="7"/>
  <c r="L38" i="7"/>
  <c r="K38" i="7"/>
  <c r="J38" i="7"/>
  <c r="I38" i="7"/>
  <c r="L37" i="7"/>
  <c r="K37" i="7"/>
  <c r="J37" i="7"/>
  <c r="I37" i="7"/>
  <c r="L36" i="7"/>
  <c r="K36" i="7"/>
  <c r="J36" i="7"/>
  <c r="I36" i="7"/>
  <c r="L35" i="7"/>
  <c r="K35" i="7"/>
  <c r="J35" i="7"/>
  <c r="I35" i="7"/>
  <c r="L34" i="7"/>
  <c r="K34" i="7"/>
  <c r="J34" i="7"/>
  <c r="I34" i="7"/>
  <c r="L33" i="7"/>
  <c r="K33" i="7"/>
  <c r="J33" i="7"/>
  <c r="I33" i="7"/>
  <c r="L32" i="7"/>
  <c r="K32" i="7"/>
  <c r="J32" i="7"/>
  <c r="I32" i="7"/>
  <c r="L31" i="7"/>
  <c r="K31" i="7"/>
  <c r="J31" i="7"/>
  <c r="I31" i="7"/>
  <c r="L30" i="7"/>
  <c r="K30" i="7"/>
  <c r="J30" i="7"/>
  <c r="I30" i="7"/>
  <c r="L29" i="7"/>
  <c r="K29" i="7"/>
  <c r="J29" i="7"/>
  <c r="I29" i="7"/>
  <c r="L27" i="7"/>
  <c r="K27" i="7"/>
  <c r="J27" i="7"/>
  <c r="I27" i="7"/>
  <c r="L26" i="7"/>
  <c r="K26" i="7"/>
  <c r="J26" i="7"/>
  <c r="I26" i="7"/>
  <c r="L25" i="7"/>
  <c r="K25" i="7"/>
  <c r="J25" i="7"/>
  <c r="I25" i="7"/>
  <c r="L24" i="7"/>
  <c r="K24" i="7"/>
  <c r="J24" i="7"/>
  <c r="I24" i="7"/>
  <c r="L23" i="7"/>
  <c r="K23" i="7"/>
  <c r="J23" i="7"/>
  <c r="I23" i="7"/>
  <c r="L22" i="7"/>
  <c r="K22" i="7"/>
  <c r="J22" i="7"/>
  <c r="I22" i="7"/>
  <c r="L21" i="7"/>
  <c r="K21" i="7"/>
  <c r="J21" i="7"/>
  <c r="I21" i="7"/>
  <c r="L19" i="7"/>
  <c r="K19" i="7"/>
  <c r="J19" i="7"/>
  <c r="I19" i="7"/>
  <c r="L18" i="7"/>
  <c r="K18" i="7"/>
  <c r="J18" i="7"/>
  <c r="I18" i="7"/>
  <c r="L17" i="7"/>
  <c r="K17" i="7"/>
  <c r="J17" i="7"/>
  <c r="I17" i="7"/>
  <c r="L16" i="7"/>
  <c r="K16" i="7"/>
  <c r="J16" i="7"/>
  <c r="I16" i="7"/>
  <c r="L14" i="7"/>
  <c r="K14" i="7"/>
  <c r="J14" i="7"/>
  <c r="I14" i="7"/>
  <c r="E10" i="1" l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9" i="1"/>
  <c r="D68" i="1" l="1"/>
  <c r="D69" i="1"/>
  <c r="D70" i="1"/>
  <c r="D71" i="1"/>
  <c r="D67" i="1" l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</calcChain>
</file>

<file path=xl/sharedStrings.xml><?xml version="1.0" encoding="utf-8"?>
<sst xmlns="http://schemas.openxmlformats.org/spreadsheetml/2006/main" count="201" uniqueCount="99">
  <si>
    <t xml:space="preserve"> </t>
  </si>
  <si>
    <t>Año</t>
  </si>
  <si>
    <t>Llegadas internacionales</t>
  </si>
  <si>
    <t>Variación anual</t>
  </si>
  <si>
    <t>Absoluta</t>
  </si>
  <si>
    <t>%</t>
  </si>
  <si>
    <t>TOTAL</t>
  </si>
  <si>
    <t>AMÉRICA DEL NORTE</t>
  </si>
  <si>
    <t>AMÉRICA CENTRAL</t>
  </si>
  <si>
    <t>AMÉRICA DEL SUR</t>
  </si>
  <si>
    <t>CARIBE</t>
  </si>
  <si>
    <t>EUROPA</t>
  </si>
  <si>
    <t>Fuente: ICT con datos de la Dirección General de Migración y Extranjería.</t>
  </si>
  <si>
    <t xml:space="preserve">PAISES Y/O 
ZONAS      </t>
  </si>
  <si>
    <t>Variación</t>
  </si>
  <si>
    <t>2015 - 2016</t>
  </si>
  <si>
    <t>2016 - 2017</t>
  </si>
  <si>
    <t>Canadá</t>
  </si>
  <si>
    <t>Estados Unidos</t>
  </si>
  <si>
    <t>México</t>
  </si>
  <si>
    <t>Belice</t>
  </si>
  <si>
    <t>El Salvador</t>
  </si>
  <si>
    <t>Guatemala</t>
  </si>
  <si>
    <t>Honduras</t>
  </si>
  <si>
    <t>Nicaragua</t>
  </si>
  <si>
    <t>Panamá</t>
  </si>
  <si>
    <t>Argentina</t>
  </si>
  <si>
    <t>Bolivia</t>
  </si>
  <si>
    <t>Brasil</t>
  </si>
  <si>
    <t>Chile</t>
  </si>
  <si>
    <t>Colombia</t>
  </si>
  <si>
    <t>Ecuador</t>
  </si>
  <si>
    <t>Guyana</t>
  </si>
  <si>
    <t>Paraguay</t>
  </si>
  <si>
    <t>Perú</t>
  </si>
  <si>
    <t>Surinam</t>
  </si>
  <si>
    <t>Uruguay</t>
  </si>
  <si>
    <t>Venezuela</t>
  </si>
  <si>
    <t>Bahamas</t>
  </si>
  <si>
    <t>Bermuda</t>
  </si>
  <si>
    <t>Cuba</t>
  </si>
  <si>
    <t>Haití</t>
  </si>
  <si>
    <t>Jamaica</t>
  </si>
  <si>
    <t>República Dominicana</t>
  </si>
  <si>
    <t>Trinidad y Tobago</t>
  </si>
  <si>
    <t>Otros Caribe</t>
  </si>
  <si>
    <t>Alemania</t>
  </si>
  <si>
    <t>Austria</t>
  </si>
  <si>
    <t>Bélgica</t>
  </si>
  <si>
    <t>Dinamarca</t>
  </si>
  <si>
    <t>Eslovaquia</t>
  </si>
  <si>
    <t>España</t>
  </si>
  <si>
    <t>Finlandia</t>
  </si>
  <si>
    <t>Francia</t>
  </si>
  <si>
    <t>Hungría</t>
  </si>
  <si>
    <t>Irlanda</t>
  </si>
  <si>
    <t>Israel</t>
  </si>
  <si>
    <t>Italia</t>
  </si>
  <si>
    <t>Noruega</t>
  </si>
  <si>
    <t>Países Bajos</t>
  </si>
  <si>
    <t>Polonia</t>
  </si>
  <si>
    <t>Portugal</t>
  </si>
  <si>
    <t>Reino Unido</t>
  </si>
  <si>
    <t>Republica Checa</t>
  </si>
  <si>
    <t>Rumanía</t>
  </si>
  <si>
    <t>Rusia</t>
  </si>
  <si>
    <t>Suecia</t>
  </si>
  <si>
    <t>Suiza</t>
  </si>
  <si>
    <t>Otros Europa</t>
  </si>
  <si>
    <t>OTRAS ZONAS*</t>
  </si>
  <si>
    <t>Vía aérea</t>
  </si>
  <si>
    <t xml:space="preserve">PAISES Y/O ZONAS  </t>
  </si>
  <si>
    <t>1951-2018</t>
  </si>
  <si>
    <t>2017 - 2018</t>
  </si>
  <si>
    <t>*/ Incluye la categoría Asia y El Pacífico, África y Oriente Medio.</t>
  </si>
  <si>
    <t>Distribución porcentual</t>
  </si>
  <si>
    <t>CUADRO 2</t>
  </si>
  <si>
    <t>LLEGADAS INTERNACIONALES A COSTA RICA, VARIACIONES Y DISTRIBUCIÓN PORCENTUAL</t>
  </si>
  <si>
    <r>
      <rPr>
        <b/>
        <u/>
        <sz val="11"/>
        <rFont val="Calibri"/>
        <family val="2"/>
        <scheme val="minor"/>
      </rPr>
      <t>TODAS LAS VÍAS</t>
    </r>
    <r>
      <rPr>
        <b/>
        <sz val="11"/>
        <rFont val="Calibri"/>
        <family val="2"/>
        <scheme val="minor"/>
      </rPr>
      <t>, SEGÚN ZONAS Y PAÍSES</t>
    </r>
  </si>
  <si>
    <t>CUADRO 3</t>
  </si>
  <si>
    <t>LLEGADAS INTERNACIONALES A COSTA RICA Y VARIACIÓN ANUAL</t>
  </si>
  <si>
    <t>CUADRO 1</t>
  </si>
  <si>
    <t>DISTRIBUCIÓN DE LAS LLEGADAS INTERNACIONALES A COSTA RICA</t>
  </si>
  <si>
    <t>VÍA AÉRA SEGÚN ZONAS Y PAÍSES</t>
  </si>
  <si>
    <t>GRÁFICO 3</t>
  </si>
  <si>
    <t>GRÁFICO 1</t>
  </si>
  <si>
    <t>GRÁFICO 2</t>
  </si>
  <si>
    <t>LLEGADAS INTERNACIONALES A COSTA RICA POR TODAS LAS VÍAS</t>
  </si>
  <si>
    <t>LLEGADAS INTERNACIONALES A COSTA RICA POR TODAS LAS VÍAS Y VARIACIÓN ANUAL PORCENTUAL</t>
  </si>
  <si>
    <t>1951-2019</t>
  </si>
  <si>
    <t>1990-2019</t>
  </si>
  <si>
    <t>2018 - 2019</t>
  </si>
  <si>
    <t>2015-2019</t>
  </si>
  <si>
    <r>
      <t>Puerto Rico</t>
    </r>
    <r>
      <rPr>
        <vertAlign val="superscript"/>
        <sz val="11"/>
        <rFont val="Calibri"/>
        <family val="2"/>
        <scheme val="minor"/>
      </rPr>
      <t>1</t>
    </r>
  </si>
  <si>
    <t>1/ La mayoría de las llegadas de Puerto Rico quedan registradas en Estados Unidos porque utilizan el pasaporte de este país.</t>
  </si>
  <si>
    <r>
      <t>OTRAS ZONAS</t>
    </r>
    <r>
      <rPr>
        <b/>
        <vertAlign val="superscript"/>
        <sz val="11"/>
        <rFont val="Calibri"/>
        <family val="2"/>
        <scheme val="minor"/>
      </rPr>
      <t>2</t>
    </r>
  </si>
  <si>
    <t>2/ Incluye la categoría Asia y El Pacífico, África y Oriente Medio.</t>
  </si>
  <si>
    <r>
      <rPr>
        <b/>
        <u/>
        <sz val="11"/>
        <rFont val="Calibri"/>
        <family val="2"/>
        <scheme val="minor"/>
      </rPr>
      <t>VÍA AEREA</t>
    </r>
    <r>
      <rPr>
        <b/>
        <sz val="11"/>
        <rFont val="Calibri"/>
        <family val="2"/>
        <scheme val="minor"/>
      </rPr>
      <t>, SEGÚN ZONAS Y PAÍSES</t>
    </r>
  </si>
  <si>
    <t>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</si>
</sst>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"/>
    <numFmt numFmtId="165" formatCode="_(* #,##0.00_);_(* \(#,##0.00\);_(* &quot;-&quot;??_);_(@_)"/>
    <numFmt numFmtId="166" formatCode="#\ ###\ ###"/>
    <numFmt numFmtId="167" formatCode="0.0"/>
  </numFmts>
  <fonts count="1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0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2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</fills>
  <borders count="1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">
    <xf numFmtId="0" fontId="0" fillId="0" borderId="0"/>
    <xf numFmtId="0" fontId="2" fillId="0" borderId="0"/>
    <xf numFmtId="0" fontId="3" fillId="0" borderId="0"/>
    <xf numFmtId="165" fontId="1" fillId="0" borderId="0" applyFont="0" applyFill="0" applyBorder="0" applyAlignment="0" applyProtection="0"/>
    <xf numFmtId="0" fontId="2" fillId="0" borderId="0"/>
  </cellStyleXfs>
  <cellXfs count="97">
    <xf numFmtId="0" fontId="0" fillId="0" borderId="0" xfId="0"/>
    <xf numFmtId="0" fontId="5" fillId="0" borderId="0" xfId="4" applyFont="1" applyFill="1"/>
    <xf numFmtId="0" fontId="5" fillId="0" borderId="0" xfId="4" applyFont="1" applyFill="1" applyAlignment="1">
      <alignment horizontal="center"/>
    </xf>
    <xf numFmtId="0" fontId="5" fillId="2" borderId="12" xfId="4" applyFont="1" applyFill="1" applyBorder="1" applyAlignment="1">
      <alignment horizontal="center" vertical="center" wrapText="1"/>
    </xf>
    <xf numFmtId="0" fontId="5" fillId="0" borderId="0" xfId="4" applyFont="1" applyFill="1" applyBorder="1"/>
    <xf numFmtId="3" fontId="5" fillId="0" borderId="0" xfId="4" applyNumberFormat="1" applyFont="1" applyFill="1" applyBorder="1"/>
    <xf numFmtId="3" fontId="6" fillId="0" borderId="0" xfId="4" applyNumberFormat="1" applyFont="1" applyFill="1" applyBorder="1"/>
    <xf numFmtId="166" fontId="6" fillId="0" borderId="0" xfId="4" applyNumberFormat="1" applyFont="1" applyFill="1" applyBorder="1" applyAlignment="1">
      <alignment horizontal="right"/>
    </xf>
    <xf numFmtId="166" fontId="6" fillId="0" borderId="13" xfId="4" applyNumberFormat="1" applyFont="1" applyFill="1" applyBorder="1" applyAlignment="1">
      <alignment horizontal="right"/>
    </xf>
    <xf numFmtId="166" fontId="5" fillId="0" borderId="0" xfId="4" applyNumberFormat="1" applyFont="1" applyFill="1" applyBorder="1" applyAlignment="1">
      <alignment horizontal="right"/>
    </xf>
    <xf numFmtId="166" fontId="5" fillId="0" borderId="13" xfId="4" applyNumberFormat="1" applyFont="1" applyFill="1" applyBorder="1" applyAlignment="1">
      <alignment horizontal="right"/>
    </xf>
    <xf numFmtId="166" fontId="6" fillId="0" borderId="0" xfId="4" applyNumberFormat="1" applyFont="1" applyFill="1" applyBorder="1"/>
    <xf numFmtId="166" fontId="6" fillId="0" borderId="13" xfId="4" applyNumberFormat="1" applyFont="1" applyFill="1" applyBorder="1"/>
    <xf numFmtId="166" fontId="6" fillId="0" borderId="0" xfId="4" applyNumberFormat="1" applyFont="1" applyFill="1"/>
    <xf numFmtId="0" fontId="5" fillId="0" borderId="5" xfId="4" applyFont="1" applyFill="1" applyBorder="1"/>
    <xf numFmtId="166" fontId="5" fillId="0" borderId="5" xfId="4" applyNumberFormat="1" applyFont="1" applyFill="1" applyBorder="1"/>
    <xf numFmtId="0" fontId="8" fillId="0" borderId="0" xfId="0" applyFont="1"/>
    <xf numFmtId="0" fontId="9" fillId="0" borderId="0" xfId="0" applyFont="1" applyBorder="1" applyAlignment="1">
      <alignment horizontal="center" vertical="center" wrapText="1"/>
    </xf>
    <xf numFmtId="3" fontId="10" fillId="0" borderId="0" xfId="0" applyNumberFormat="1" applyFont="1"/>
    <xf numFmtId="0" fontId="10" fillId="0" borderId="0" xfId="0" applyFont="1"/>
    <xf numFmtId="0" fontId="10" fillId="0" borderId="0" xfId="0" applyFont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3" fontId="10" fillId="0" borderId="0" xfId="0" applyNumberFormat="1" applyFont="1" applyBorder="1" applyAlignment="1">
      <alignment horizontal="center"/>
    </xf>
    <xf numFmtId="164" fontId="10" fillId="0" borderId="0" xfId="0" applyNumberFormat="1" applyFont="1" applyBorder="1" applyAlignment="1">
      <alignment horizontal="center"/>
    </xf>
    <xf numFmtId="3" fontId="10" fillId="0" borderId="0" xfId="0" applyNumberFormat="1" applyFont="1" applyBorder="1"/>
    <xf numFmtId="0" fontId="10" fillId="0" borderId="0" xfId="1" applyFont="1" applyFill="1" applyBorder="1"/>
    <xf numFmtId="0" fontId="10" fillId="0" borderId="0" xfId="0" applyFont="1" applyBorder="1" applyAlignment="1">
      <alignment horizontal="center"/>
    </xf>
    <xf numFmtId="3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/>
    <xf numFmtId="0" fontId="10" fillId="0" borderId="5" xfId="0" applyFont="1" applyBorder="1"/>
    <xf numFmtId="3" fontId="10" fillId="0" borderId="5" xfId="0" applyNumberFormat="1" applyFont="1" applyBorder="1"/>
    <xf numFmtId="0" fontId="5" fillId="0" borderId="0" xfId="1" applyFont="1" applyFill="1" applyBorder="1"/>
    <xf numFmtId="0" fontId="4" fillId="0" borderId="0" xfId="0" applyFont="1"/>
    <xf numFmtId="0" fontId="6" fillId="3" borderId="1" xfId="4" applyFont="1" applyFill="1" applyBorder="1" applyAlignment="1">
      <alignment horizontal="center" vertical="center"/>
    </xf>
    <xf numFmtId="0" fontId="6" fillId="3" borderId="3" xfId="4" applyFont="1" applyFill="1" applyBorder="1" applyAlignment="1">
      <alignment horizontal="center" vertical="center"/>
    </xf>
    <xf numFmtId="166" fontId="5" fillId="0" borderId="0" xfId="4" applyNumberFormat="1" applyFont="1" applyFill="1" applyBorder="1"/>
    <xf numFmtId="166" fontId="5" fillId="0" borderId="5" xfId="4" applyNumberFormat="1" applyFont="1" applyFill="1" applyBorder="1" applyAlignment="1">
      <alignment horizontal="right"/>
    </xf>
    <xf numFmtId="167" fontId="10" fillId="0" borderId="0" xfId="0" applyNumberFormat="1" applyFont="1" applyBorder="1" applyAlignment="1">
      <alignment horizontal="center" vertical="center" wrapText="1"/>
    </xf>
    <xf numFmtId="3" fontId="6" fillId="0" borderId="0" xfId="0" applyNumberFormat="1" applyFont="1" applyFill="1" applyBorder="1" applyAlignment="1"/>
    <xf numFmtId="0" fontId="6" fillId="0" borderId="0" xfId="0" applyFont="1" applyFill="1" applyBorder="1" applyAlignment="1"/>
    <xf numFmtId="3" fontId="7" fillId="0" borderId="0" xfId="0" applyNumberFormat="1" applyFont="1" applyFill="1" applyBorder="1" applyAlignment="1"/>
    <xf numFmtId="0" fontId="11" fillId="2" borderId="11" xfId="4" applyFont="1" applyFill="1" applyBorder="1" applyAlignment="1">
      <alignment horizontal="center" vertical="center" wrapText="1"/>
    </xf>
    <xf numFmtId="0" fontId="5" fillId="0" borderId="0" xfId="0" applyFont="1" applyFill="1" applyBorder="1"/>
    <xf numFmtId="3" fontId="5" fillId="0" borderId="8" xfId="0" applyNumberFormat="1" applyFont="1" applyFill="1" applyBorder="1"/>
    <xf numFmtId="3" fontId="5" fillId="0" borderId="0" xfId="0" applyNumberFormat="1" applyFont="1" applyFill="1" applyBorder="1"/>
    <xf numFmtId="3" fontId="5" fillId="0" borderId="10" xfId="0" applyNumberFormat="1" applyFont="1" applyFill="1" applyBorder="1"/>
    <xf numFmtId="3" fontId="6" fillId="0" borderId="0" xfId="0" applyNumberFormat="1" applyFont="1" applyFill="1" applyBorder="1"/>
    <xf numFmtId="167" fontId="6" fillId="0" borderId="0" xfId="4" applyNumberFormat="1" applyFont="1" applyFill="1"/>
    <xf numFmtId="167" fontId="5" fillId="0" borderId="0" xfId="4" applyNumberFormat="1" applyFont="1" applyFill="1"/>
    <xf numFmtId="0" fontId="6" fillId="0" borderId="0" xfId="0" applyFont="1" applyFill="1" applyBorder="1"/>
    <xf numFmtId="0" fontId="5" fillId="0" borderId="5" xfId="0" applyFont="1" applyFill="1" applyBorder="1"/>
    <xf numFmtId="3" fontId="5" fillId="0" borderId="5" xfId="0" applyNumberFormat="1" applyFont="1" applyFill="1" applyBorder="1"/>
    <xf numFmtId="166" fontId="6" fillId="0" borderId="5" xfId="4" applyNumberFormat="1" applyFont="1" applyFill="1" applyBorder="1" applyAlignment="1">
      <alignment horizontal="right"/>
    </xf>
    <xf numFmtId="164" fontId="6" fillId="0" borderId="13" xfId="4" applyNumberFormat="1" applyFont="1" applyFill="1" applyBorder="1" applyAlignment="1">
      <alignment horizontal="center"/>
    </xf>
    <xf numFmtId="166" fontId="6" fillId="0" borderId="14" xfId="4" applyNumberFormat="1" applyFont="1" applyFill="1" applyBorder="1" applyAlignment="1">
      <alignment horizontal="right"/>
    </xf>
    <xf numFmtId="166" fontId="5" fillId="0" borderId="14" xfId="4" applyNumberFormat="1" applyFont="1" applyFill="1" applyBorder="1"/>
    <xf numFmtId="164" fontId="5" fillId="0" borderId="13" xfId="4" applyNumberFormat="1" applyFont="1" applyFill="1" applyBorder="1" applyAlignment="1">
      <alignment horizontal="center"/>
    </xf>
    <xf numFmtId="166" fontId="6" fillId="0" borderId="14" xfId="4" applyNumberFormat="1" applyFont="1" applyFill="1" applyBorder="1"/>
    <xf numFmtId="166" fontId="5" fillId="0" borderId="16" xfId="4" applyNumberFormat="1" applyFont="1" applyFill="1" applyBorder="1"/>
    <xf numFmtId="164" fontId="5" fillId="0" borderId="15" xfId="4" applyNumberFormat="1" applyFont="1" applyFill="1" applyBorder="1" applyAlignment="1">
      <alignment horizontal="center"/>
    </xf>
    <xf numFmtId="164" fontId="6" fillId="0" borderId="5" xfId="4" applyNumberFormat="1" applyFont="1" applyFill="1" applyBorder="1" applyAlignment="1">
      <alignment horizontal="center"/>
    </xf>
    <xf numFmtId="167" fontId="6" fillId="0" borderId="0" xfId="4" applyNumberFormat="1" applyFont="1" applyFill="1" applyBorder="1"/>
    <xf numFmtId="166" fontId="5" fillId="5" borderId="0" xfId="4" applyNumberFormat="1" applyFont="1" applyFill="1" applyBorder="1" applyAlignment="1">
      <alignment horizontal="right"/>
    </xf>
    <xf numFmtId="166" fontId="5" fillId="5" borderId="13" xfId="4" applyNumberFormat="1" applyFont="1" applyFill="1" applyBorder="1" applyAlignment="1">
      <alignment horizontal="right"/>
    </xf>
    <xf numFmtId="166" fontId="5" fillId="7" borderId="14" xfId="4" applyNumberFormat="1" applyFont="1" applyFill="1" applyBorder="1"/>
    <xf numFmtId="164" fontId="5" fillId="7" borderId="13" xfId="4" applyNumberFormat="1" applyFont="1" applyFill="1" applyBorder="1" applyAlignment="1">
      <alignment horizontal="center"/>
    </xf>
    <xf numFmtId="167" fontId="5" fillId="6" borderId="0" xfId="4" applyNumberFormat="1" applyFont="1" applyFill="1"/>
    <xf numFmtId="166" fontId="6" fillId="0" borderId="0" xfId="4" applyNumberFormat="1" applyFont="1" applyFill="1" applyBorder="1" applyAlignment="1">
      <alignment horizontal="left"/>
    </xf>
    <xf numFmtId="166" fontId="5" fillId="5" borderId="0" xfId="4" applyNumberFormat="1" applyFont="1" applyFill="1" applyBorder="1" applyAlignment="1">
      <alignment horizontal="left"/>
    </xf>
    <xf numFmtId="166" fontId="5" fillId="0" borderId="0" xfId="4" applyNumberFormat="1" applyFont="1" applyFill="1" applyBorder="1" applyAlignment="1">
      <alignment horizontal="left"/>
    </xf>
    <xf numFmtId="166" fontId="6" fillId="0" borderId="0" xfId="4" applyNumberFormat="1" applyFont="1" applyFill="1" applyAlignment="1">
      <alignment horizontal="left"/>
    </xf>
    <xf numFmtId="166" fontId="13" fillId="0" borderId="0" xfId="4" applyNumberFormat="1" applyFont="1" applyFill="1" applyBorder="1" applyAlignment="1">
      <alignment horizontal="right"/>
    </xf>
    <xf numFmtId="0" fontId="2" fillId="0" borderId="0" xfId="0" applyFont="1" applyFill="1"/>
    <xf numFmtId="3" fontId="6" fillId="0" borderId="0" xfId="0" quotePrefix="1" applyNumberFormat="1" applyFont="1" applyFill="1" applyBorder="1" applyAlignment="1"/>
    <xf numFmtId="0" fontId="9" fillId="0" borderId="1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/>
    </xf>
    <xf numFmtId="0" fontId="5" fillId="0" borderId="1" xfId="4" applyFont="1" applyFill="1" applyBorder="1" applyAlignment="1">
      <alignment horizontal="center" vertical="center" wrapText="1"/>
    </xf>
    <xf numFmtId="0" fontId="5" fillId="0" borderId="0" xfId="4" applyFont="1" applyFill="1" applyBorder="1" applyAlignment="1">
      <alignment horizontal="center" vertical="center" wrapText="1"/>
    </xf>
    <xf numFmtId="0" fontId="5" fillId="0" borderId="3" xfId="4" applyFont="1" applyFill="1" applyBorder="1" applyAlignment="1">
      <alignment horizontal="center" vertical="center" wrapText="1"/>
    </xf>
    <xf numFmtId="0" fontId="5" fillId="5" borderId="2" xfId="4" applyFont="1" applyFill="1" applyBorder="1" applyAlignment="1">
      <alignment horizontal="center" vertical="center"/>
    </xf>
    <xf numFmtId="0" fontId="5" fillId="5" borderId="6" xfId="4" applyFont="1" applyFill="1" applyBorder="1" applyAlignment="1">
      <alignment horizontal="center" vertical="center"/>
    </xf>
    <xf numFmtId="0" fontId="5" fillId="2" borderId="7" xfId="4" applyFont="1" applyFill="1" applyBorder="1" applyAlignment="1">
      <alignment horizontal="center" vertical="center"/>
    </xf>
    <xf numFmtId="0" fontId="5" fillId="2" borderId="2" xfId="4" applyFont="1" applyFill="1" applyBorder="1" applyAlignment="1">
      <alignment horizontal="center" vertical="center"/>
    </xf>
    <xf numFmtId="0" fontId="5" fillId="5" borderId="8" xfId="4" applyFont="1" applyFill="1" applyBorder="1" applyAlignment="1">
      <alignment horizontal="center" vertical="center" wrapText="1"/>
    </xf>
    <xf numFmtId="0" fontId="5" fillId="5" borderId="3" xfId="4" applyFont="1" applyFill="1" applyBorder="1" applyAlignment="1">
      <alignment horizontal="center" vertical="center" wrapText="1"/>
    </xf>
    <xf numFmtId="0" fontId="5" fillId="5" borderId="4" xfId="4" applyFont="1" applyFill="1" applyBorder="1" applyAlignment="1">
      <alignment horizontal="center" vertical="center" wrapText="1"/>
    </xf>
    <xf numFmtId="0" fontId="5" fillId="2" borderId="9" xfId="4" applyFont="1" applyFill="1" applyBorder="1" applyAlignment="1">
      <alignment horizontal="center" vertical="center" wrapText="1"/>
    </xf>
    <xf numFmtId="0" fontId="5" fillId="4" borderId="4" xfId="4" applyFont="1" applyFill="1" applyBorder="1" applyAlignment="1">
      <alignment horizontal="center" vertical="center" wrapText="1"/>
    </xf>
    <xf numFmtId="0" fontId="5" fillId="4" borderId="2" xfId="4" applyFont="1" applyFill="1" applyBorder="1" applyAlignment="1">
      <alignment horizontal="center" vertical="center"/>
    </xf>
    <xf numFmtId="0" fontId="6" fillId="3" borderId="1" xfId="4" applyFont="1" applyFill="1" applyBorder="1" applyAlignment="1">
      <alignment horizontal="center" vertical="center"/>
    </xf>
    <xf numFmtId="0" fontId="6" fillId="3" borderId="3" xfId="4" applyFont="1" applyFill="1" applyBorder="1" applyAlignment="1">
      <alignment horizontal="center" vertical="center"/>
    </xf>
    <xf numFmtId="0" fontId="11" fillId="0" borderId="0" xfId="4" applyFont="1" applyFill="1"/>
  </cellXfs>
  <cellStyles count="5">
    <cellStyle name="Millares 2 2 3" xfId="3"/>
    <cellStyle name="Normal" xfId="0" builtinId="0"/>
    <cellStyle name="Normal 10" xfId="4"/>
    <cellStyle name="Normal 2" xfId="2"/>
    <cellStyle name="Normal 5 83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937837403620973E-2"/>
          <c:y val="6.610635627068355E-2"/>
          <c:w val="0.940404445024552"/>
          <c:h val="0.83247335387424359"/>
        </c:manualLayout>
      </c:layout>
      <c:lineChart>
        <c:grouping val="standard"/>
        <c:varyColors val="0"/>
        <c:ser>
          <c:idx val="0"/>
          <c:order val="0"/>
          <c:cat>
            <c:numRef>
              <c:f>Llegadas!$B$8:$B$76</c:f>
              <c:numCache>
                <c:formatCode>General</c:formatCode>
                <c:ptCount val="69"/>
                <c:pt idx="0">
                  <c:v>1951</c:v>
                </c:pt>
                <c:pt idx="1">
                  <c:v>1952</c:v>
                </c:pt>
                <c:pt idx="2">
                  <c:v>1953</c:v>
                </c:pt>
                <c:pt idx="3">
                  <c:v>1954</c:v>
                </c:pt>
                <c:pt idx="4">
                  <c:v>1955</c:v>
                </c:pt>
                <c:pt idx="5">
                  <c:v>1956</c:v>
                </c:pt>
                <c:pt idx="6">
                  <c:v>1957</c:v>
                </c:pt>
                <c:pt idx="7">
                  <c:v>1958</c:v>
                </c:pt>
                <c:pt idx="8">
                  <c:v>1959</c:v>
                </c:pt>
                <c:pt idx="9">
                  <c:v>1960</c:v>
                </c:pt>
                <c:pt idx="10">
                  <c:v>1961</c:v>
                </c:pt>
                <c:pt idx="11">
                  <c:v>1962</c:v>
                </c:pt>
                <c:pt idx="12">
                  <c:v>1963</c:v>
                </c:pt>
                <c:pt idx="13">
                  <c:v>1964</c:v>
                </c:pt>
                <c:pt idx="14">
                  <c:v>1965</c:v>
                </c:pt>
                <c:pt idx="15">
                  <c:v>1966</c:v>
                </c:pt>
                <c:pt idx="16">
                  <c:v>1967</c:v>
                </c:pt>
                <c:pt idx="17">
                  <c:v>1968</c:v>
                </c:pt>
                <c:pt idx="18">
                  <c:v>1969</c:v>
                </c:pt>
                <c:pt idx="19">
                  <c:v>1970</c:v>
                </c:pt>
                <c:pt idx="20">
                  <c:v>1971</c:v>
                </c:pt>
                <c:pt idx="21">
                  <c:v>1972</c:v>
                </c:pt>
                <c:pt idx="22">
                  <c:v>1973</c:v>
                </c:pt>
                <c:pt idx="23">
                  <c:v>1974</c:v>
                </c:pt>
                <c:pt idx="24">
                  <c:v>1975</c:v>
                </c:pt>
                <c:pt idx="25">
                  <c:v>1976</c:v>
                </c:pt>
                <c:pt idx="26">
                  <c:v>1977</c:v>
                </c:pt>
                <c:pt idx="27">
                  <c:v>1978</c:v>
                </c:pt>
                <c:pt idx="28">
                  <c:v>1979</c:v>
                </c:pt>
                <c:pt idx="29">
                  <c:v>1980</c:v>
                </c:pt>
                <c:pt idx="30">
                  <c:v>1981</c:v>
                </c:pt>
                <c:pt idx="31">
                  <c:v>1982</c:v>
                </c:pt>
                <c:pt idx="32">
                  <c:v>1983</c:v>
                </c:pt>
                <c:pt idx="33">
                  <c:v>1984</c:v>
                </c:pt>
                <c:pt idx="34">
                  <c:v>1985</c:v>
                </c:pt>
                <c:pt idx="35">
                  <c:v>1986</c:v>
                </c:pt>
                <c:pt idx="36">
                  <c:v>1987</c:v>
                </c:pt>
                <c:pt idx="37">
                  <c:v>1988</c:v>
                </c:pt>
                <c:pt idx="38">
                  <c:v>1989</c:v>
                </c:pt>
                <c:pt idx="39">
                  <c:v>1990</c:v>
                </c:pt>
                <c:pt idx="40">
                  <c:v>1991</c:v>
                </c:pt>
                <c:pt idx="41">
                  <c:v>1992</c:v>
                </c:pt>
                <c:pt idx="42">
                  <c:v>1993</c:v>
                </c:pt>
                <c:pt idx="43">
                  <c:v>1994</c:v>
                </c:pt>
                <c:pt idx="44">
                  <c:v>1995</c:v>
                </c:pt>
                <c:pt idx="45">
                  <c:v>1996</c:v>
                </c:pt>
                <c:pt idx="46">
                  <c:v>1997</c:v>
                </c:pt>
                <c:pt idx="47">
                  <c:v>1998</c:v>
                </c:pt>
                <c:pt idx="48">
                  <c:v>1999</c:v>
                </c:pt>
                <c:pt idx="49">
                  <c:v>2000</c:v>
                </c:pt>
                <c:pt idx="50">
                  <c:v>2001</c:v>
                </c:pt>
                <c:pt idx="51">
                  <c:v>2002</c:v>
                </c:pt>
                <c:pt idx="52">
                  <c:v>2003</c:v>
                </c:pt>
                <c:pt idx="53">
                  <c:v>2004</c:v>
                </c:pt>
                <c:pt idx="54">
                  <c:v>2005</c:v>
                </c:pt>
                <c:pt idx="55">
                  <c:v>2006</c:v>
                </c:pt>
                <c:pt idx="56">
                  <c:v>2007</c:v>
                </c:pt>
                <c:pt idx="57">
                  <c:v>2008</c:v>
                </c:pt>
                <c:pt idx="58">
                  <c:v>2009</c:v>
                </c:pt>
                <c:pt idx="59">
                  <c:v>2010</c:v>
                </c:pt>
                <c:pt idx="60">
                  <c:v>2011</c:v>
                </c:pt>
                <c:pt idx="61">
                  <c:v>2012</c:v>
                </c:pt>
                <c:pt idx="62">
                  <c:v>2013</c:v>
                </c:pt>
                <c:pt idx="63">
                  <c:v>2014</c:v>
                </c:pt>
                <c:pt idx="64">
                  <c:v>2015</c:v>
                </c:pt>
                <c:pt idx="65">
                  <c:v>2016</c:v>
                </c:pt>
                <c:pt idx="66">
                  <c:v>2017</c:v>
                </c:pt>
                <c:pt idx="67">
                  <c:v>2018</c:v>
                </c:pt>
                <c:pt idx="68">
                  <c:v>2019</c:v>
                </c:pt>
              </c:numCache>
            </c:numRef>
          </c:cat>
          <c:val>
            <c:numRef>
              <c:f>Llegadas!$C$8:$C$76</c:f>
              <c:numCache>
                <c:formatCode>#,##0</c:formatCode>
                <c:ptCount val="69"/>
                <c:pt idx="0">
                  <c:v>20225</c:v>
                </c:pt>
                <c:pt idx="1">
                  <c:v>23441</c:v>
                </c:pt>
                <c:pt idx="2">
                  <c:v>23344</c:v>
                </c:pt>
                <c:pt idx="3">
                  <c:v>19387</c:v>
                </c:pt>
                <c:pt idx="4">
                  <c:v>21637</c:v>
                </c:pt>
                <c:pt idx="5">
                  <c:v>26233</c:v>
                </c:pt>
                <c:pt idx="6">
                  <c:v>31500</c:v>
                </c:pt>
                <c:pt idx="7">
                  <c:v>38908</c:v>
                </c:pt>
                <c:pt idx="8">
                  <c:v>39408</c:v>
                </c:pt>
                <c:pt idx="9">
                  <c:v>42073</c:v>
                </c:pt>
                <c:pt idx="10">
                  <c:v>46468</c:v>
                </c:pt>
                <c:pt idx="11">
                  <c:v>49378</c:v>
                </c:pt>
                <c:pt idx="12">
                  <c:v>61590</c:v>
                </c:pt>
                <c:pt idx="13">
                  <c:v>64205</c:v>
                </c:pt>
                <c:pt idx="14">
                  <c:v>84984</c:v>
                </c:pt>
                <c:pt idx="15">
                  <c:v>98907</c:v>
                </c:pt>
                <c:pt idx="16">
                  <c:v>111116</c:v>
                </c:pt>
                <c:pt idx="17">
                  <c:v>118766</c:v>
                </c:pt>
                <c:pt idx="18">
                  <c:v>121939</c:v>
                </c:pt>
                <c:pt idx="19">
                  <c:v>154867</c:v>
                </c:pt>
                <c:pt idx="20">
                  <c:v>170396</c:v>
                </c:pt>
                <c:pt idx="21">
                  <c:v>202269</c:v>
                </c:pt>
                <c:pt idx="22">
                  <c:v>246825</c:v>
                </c:pt>
                <c:pt idx="23">
                  <c:v>271864</c:v>
                </c:pt>
                <c:pt idx="24">
                  <c:v>297207</c:v>
                </c:pt>
                <c:pt idx="25">
                  <c:v>299039</c:v>
                </c:pt>
                <c:pt idx="26">
                  <c:v>327548</c:v>
                </c:pt>
                <c:pt idx="27">
                  <c:v>340442</c:v>
                </c:pt>
                <c:pt idx="28">
                  <c:v>317724</c:v>
                </c:pt>
                <c:pt idx="29">
                  <c:v>345470</c:v>
                </c:pt>
                <c:pt idx="30">
                  <c:v>333102</c:v>
                </c:pt>
                <c:pt idx="31">
                  <c:v>371582</c:v>
                </c:pt>
                <c:pt idx="32">
                  <c:v>326142</c:v>
                </c:pt>
                <c:pt idx="33">
                  <c:v>273901</c:v>
                </c:pt>
                <c:pt idx="34">
                  <c:v>261552</c:v>
                </c:pt>
                <c:pt idx="35">
                  <c:v>260840</c:v>
                </c:pt>
                <c:pt idx="36">
                  <c:v>277861</c:v>
                </c:pt>
                <c:pt idx="37">
                  <c:v>329386</c:v>
                </c:pt>
                <c:pt idx="38">
                  <c:v>375951</c:v>
                </c:pt>
                <c:pt idx="39">
                  <c:v>435037</c:v>
                </c:pt>
                <c:pt idx="40">
                  <c:v>504649</c:v>
                </c:pt>
                <c:pt idx="41">
                  <c:v>610591</c:v>
                </c:pt>
                <c:pt idx="42">
                  <c:v>684005</c:v>
                </c:pt>
                <c:pt idx="43">
                  <c:v>761448</c:v>
                </c:pt>
                <c:pt idx="44">
                  <c:v>784610</c:v>
                </c:pt>
                <c:pt idx="45">
                  <c:v>781127</c:v>
                </c:pt>
                <c:pt idx="46">
                  <c:v>811490</c:v>
                </c:pt>
                <c:pt idx="47">
                  <c:v>942853</c:v>
                </c:pt>
                <c:pt idx="48">
                  <c:v>1031585</c:v>
                </c:pt>
                <c:pt idx="49">
                  <c:v>1088075</c:v>
                </c:pt>
                <c:pt idx="50">
                  <c:v>1131406</c:v>
                </c:pt>
                <c:pt idx="51">
                  <c:v>1113359</c:v>
                </c:pt>
                <c:pt idx="52">
                  <c:v>1237948</c:v>
                </c:pt>
                <c:pt idx="53">
                  <c:v>1452926</c:v>
                </c:pt>
                <c:pt idx="54">
                  <c:v>1679051</c:v>
                </c:pt>
                <c:pt idx="55">
                  <c:v>1725261</c:v>
                </c:pt>
                <c:pt idx="56">
                  <c:v>1979789</c:v>
                </c:pt>
                <c:pt idx="57">
                  <c:v>2089174</c:v>
                </c:pt>
                <c:pt idx="58">
                  <c:v>1922579</c:v>
                </c:pt>
                <c:pt idx="59">
                  <c:v>2099829</c:v>
                </c:pt>
                <c:pt idx="60">
                  <c:v>2192059</c:v>
                </c:pt>
                <c:pt idx="61">
                  <c:v>2343213</c:v>
                </c:pt>
                <c:pt idx="62">
                  <c:v>2427941</c:v>
                </c:pt>
                <c:pt idx="63">
                  <c:v>2526817</c:v>
                </c:pt>
                <c:pt idx="64">
                  <c:v>2660257</c:v>
                </c:pt>
                <c:pt idx="65">
                  <c:v>2925128</c:v>
                </c:pt>
                <c:pt idx="66">
                  <c:v>2959869</c:v>
                </c:pt>
                <c:pt idx="67">
                  <c:v>3016667</c:v>
                </c:pt>
                <c:pt idx="68">
                  <c:v>3139008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4A1-474A-92F7-2D06B23FE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417360"/>
        <c:axId val="1108411376"/>
      </c:lineChart>
      <c:catAx>
        <c:axId val="11084173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/>
            </a:pPr>
            <a:endParaRPr lang="es-ES"/>
          </a:p>
        </c:txPr>
        <c:crossAx val="1108411376"/>
        <c:crossesAt val="0"/>
        <c:auto val="1"/>
        <c:lblAlgn val="ctr"/>
        <c:lblOffset val="100"/>
        <c:noMultiLvlLbl val="0"/>
      </c:catAx>
      <c:valAx>
        <c:axId val="1108411376"/>
        <c:scaling>
          <c:orientation val="minMax"/>
          <c:max val="3250000"/>
          <c:min val="0"/>
        </c:scaling>
        <c:delete val="0"/>
        <c:axPos val="l"/>
        <c:majorGridlines>
          <c:spPr>
            <a:ln w="3175">
              <a:solidFill>
                <a:schemeClr val="accent1"/>
              </a:solidFill>
              <a:prstDash val="sysDash"/>
            </a:ln>
          </c:spPr>
        </c:majorGridlines>
        <c:numFmt formatCode="#,##0.0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108417360"/>
        <c:crosses val="autoZero"/>
        <c:crossBetween val="between"/>
        <c:majorUnit val="200000"/>
        <c:dispUnits>
          <c:builtInUnit val="millions"/>
          <c:dispUnitsLbl>
            <c:layout>
              <c:manualLayout>
                <c:xMode val="edge"/>
                <c:yMode val="edge"/>
                <c:x val="4.7923824538254793E-4"/>
                <c:y val="2.7390763816712402E-3"/>
              </c:manualLayout>
            </c:layout>
            <c:tx>
              <c:rich>
                <a:bodyPr rot="0" vert="horz"/>
                <a:lstStyle/>
                <a:p>
                  <a:pPr>
                    <a:defRPr/>
                  </a:pPr>
                  <a:r>
                    <a:rPr lang="es-CR"/>
                    <a:t>Llegadas (en millones)</a:t>
                  </a:r>
                </a:p>
              </c:rich>
            </c:tx>
          </c:dispUnitsLbl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013876628650121E-2"/>
          <c:y val="7.9595222799996534E-2"/>
          <c:w val="0.90045464496310157"/>
          <c:h val="0.749876162223372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Llegadas!$C$6</c:f>
              <c:strCache>
                <c:ptCount val="1"/>
                <c:pt idx="0">
                  <c:v>Llegadas internacionales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dPt>
            <c:idx val="6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19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cat>
            <c:numRef>
              <c:f>Llegadas!$B$47:$B$76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Llegadas!$C$47:$C$76</c:f>
              <c:numCache>
                <c:formatCode>#,##0</c:formatCode>
                <c:ptCount val="30"/>
                <c:pt idx="0">
                  <c:v>435037</c:v>
                </c:pt>
                <c:pt idx="1">
                  <c:v>504649</c:v>
                </c:pt>
                <c:pt idx="2">
                  <c:v>610591</c:v>
                </c:pt>
                <c:pt idx="3">
                  <c:v>684005</c:v>
                </c:pt>
                <c:pt idx="4">
                  <c:v>761448</c:v>
                </c:pt>
                <c:pt idx="5">
                  <c:v>784610</c:v>
                </c:pt>
                <c:pt idx="6">
                  <c:v>781127</c:v>
                </c:pt>
                <c:pt idx="7">
                  <c:v>811490</c:v>
                </c:pt>
                <c:pt idx="8">
                  <c:v>942853</c:v>
                </c:pt>
                <c:pt idx="9">
                  <c:v>1031585</c:v>
                </c:pt>
                <c:pt idx="10">
                  <c:v>1088075</c:v>
                </c:pt>
                <c:pt idx="11">
                  <c:v>1131406</c:v>
                </c:pt>
                <c:pt idx="12">
                  <c:v>1113359</c:v>
                </c:pt>
                <c:pt idx="13">
                  <c:v>1237948</c:v>
                </c:pt>
                <c:pt idx="14">
                  <c:v>1452926</c:v>
                </c:pt>
                <c:pt idx="15">
                  <c:v>1679051</c:v>
                </c:pt>
                <c:pt idx="16">
                  <c:v>1725261</c:v>
                </c:pt>
                <c:pt idx="17">
                  <c:v>1979789</c:v>
                </c:pt>
                <c:pt idx="18">
                  <c:v>2089174</c:v>
                </c:pt>
                <c:pt idx="19">
                  <c:v>1922579</c:v>
                </c:pt>
                <c:pt idx="20">
                  <c:v>2099829</c:v>
                </c:pt>
                <c:pt idx="21">
                  <c:v>2192059</c:v>
                </c:pt>
                <c:pt idx="22">
                  <c:v>2343213</c:v>
                </c:pt>
                <c:pt idx="23">
                  <c:v>2427941</c:v>
                </c:pt>
                <c:pt idx="24">
                  <c:v>2526817</c:v>
                </c:pt>
                <c:pt idx="25">
                  <c:v>2660257</c:v>
                </c:pt>
                <c:pt idx="26">
                  <c:v>2925128</c:v>
                </c:pt>
                <c:pt idx="27">
                  <c:v>2959869</c:v>
                </c:pt>
                <c:pt idx="28">
                  <c:v>3016667</c:v>
                </c:pt>
                <c:pt idx="29">
                  <c:v>3139008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856-4B3D-A73C-BAC035E97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108415184"/>
        <c:axId val="1108415728"/>
      </c:barChart>
      <c:lineChart>
        <c:grouping val="standard"/>
        <c:varyColors val="0"/>
        <c:ser>
          <c:idx val="1"/>
          <c:order val="1"/>
          <c:tx>
            <c:strRef>
              <c:f>Llegadas!$D$6</c:f>
              <c:strCache>
                <c:ptCount val="1"/>
                <c:pt idx="0">
                  <c:v>Variación anual</c:v>
                </c:pt>
              </c:strCache>
            </c:strRef>
          </c:tx>
          <c:spPr>
            <a:ln w="254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Llegadas!$B$47:$B$76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Llegadas!$E$47:$E$76</c:f>
              <c:numCache>
                <c:formatCode>0.0</c:formatCode>
                <c:ptCount val="30"/>
                <c:pt idx="0">
                  <c:v>15.71640985128381</c:v>
                </c:pt>
                <c:pt idx="1">
                  <c:v>16.001397582274613</c:v>
                </c:pt>
                <c:pt idx="2">
                  <c:v>20.993205178252609</c:v>
                </c:pt>
                <c:pt idx="3">
                  <c:v>12.02343303455177</c:v>
                </c:pt>
                <c:pt idx="4">
                  <c:v>11.321993260283184</c:v>
                </c:pt>
                <c:pt idx="5">
                  <c:v>3.0418360807303979</c:v>
                </c:pt>
                <c:pt idx="6">
                  <c:v>-0.4439148111800767</c:v>
                </c:pt>
                <c:pt idx="7">
                  <c:v>3.8870759812424867</c:v>
                </c:pt>
                <c:pt idx="8">
                  <c:v>16.187876622016294</c:v>
                </c:pt>
                <c:pt idx="9">
                  <c:v>9.4110110483818783</c:v>
                </c:pt>
                <c:pt idx="10">
                  <c:v>5.4760392987490123</c:v>
                </c:pt>
                <c:pt idx="11">
                  <c:v>3.9823541575718586</c:v>
                </c:pt>
                <c:pt idx="12">
                  <c:v>-1.5950949526518332</c:v>
                </c:pt>
                <c:pt idx="13">
                  <c:v>11.190370760913595</c:v>
                </c:pt>
                <c:pt idx="14">
                  <c:v>17.36567287155842</c:v>
                </c:pt>
                <c:pt idx="15">
                  <c:v>15.563421674606964</c:v>
                </c:pt>
                <c:pt idx="16">
                  <c:v>2.7521498751378011</c:v>
                </c:pt>
                <c:pt idx="17">
                  <c:v>14.753014181622376</c:v>
                </c:pt>
                <c:pt idx="18">
                  <c:v>5.5250837336706082</c:v>
                </c:pt>
                <c:pt idx="19">
                  <c:v>-7.9742041591557236</c:v>
                </c:pt>
                <c:pt idx="20">
                  <c:v>9.2193870837037135</c:v>
                </c:pt>
                <c:pt idx="21">
                  <c:v>4.3922624175587632</c:v>
                </c:pt>
                <c:pt idx="22">
                  <c:v>6.8955260784495307</c:v>
                </c:pt>
                <c:pt idx="23">
                  <c:v>3.615889806005685</c:v>
                </c:pt>
                <c:pt idx="24">
                  <c:v>4.072421858686023</c:v>
                </c:pt>
                <c:pt idx="25">
                  <c:v>5.2809522810714036</c:v>
                </c:pt>
                <c:pt idx="26">
                  <c:v>9.9565944192609965</c:v>
                </c:pt>
                <c:pt idx="27">
                  <c:v>1.1876745222773157</c:v>
                </c:pt>
                <c:pt idx="28">
                  <c:v>1.9189362772474052</c:v>
                </c:pt>
                <c:pt idx="29">
                  <c:v>4.0555023143091367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F856-4B3D-A73C-BAC035E97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416272"/>
        <c:axId val="1108407024"/>
      </c:lineChart>
      <c:catAx>
        <c:axId val="110841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000"/>
            </a:pPr>
            <a:endParaRPr lang="es-ES"/>
          </a:p>
        </c:txPr>
        <c:crossAx val="1108415728"/>
        <c:crosses val="autoZero"/>
        <c:auto val="1"/>
        <c:lblAlgn val="ctr"/>
        <c:lblOffset val="100"/>
        <c:noMultiLvlLbl val="0"/>
      </c:catAx>
      <c:valAx>
        <c:axId val="11084157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R"/>
                  <a:t>Llegadas (en millones)</a:t>
                </a:r>
              </a:p>
              <a:p>
                <a:pPr>
                  <a:defRPr/>
                </a:pPr>
                <a:endParaRPr lang="es-CR"/>
              </a:p>
            </c:rich>
          </c:tx>
          <c:layout>
            <c:manualLayout>
              <c:xMode val="edge"/>
              <c:yMode val="edge"/>
              <c:x val="4.5871559633027525E-3"/>
              <c:y val="6.2246078320731361E-3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crossAx val="1108415184"/>
        <c:crosses val="autoZero"/>
        <c:crossBetween val="between"/>
        <c:dispUnits>
          <c:builtInUnit val="millions"/>
        </c:dispUnits>
      </c:valAx>
      <c:valAx>
        <c:axId val="1108407024"/>
        <c:scaling>
          <c:orientation val="minMax"/>
        </c:scaling>
        <c:delete val="0"/>
        <c:axPos val="r"/>
        <c:numFmt formatCode="0.0" sourceLinked="1"/>
        <c:majorTickMark val="cross"/>
        <c:minorTickMark val="none"/>
        <c:tickLblPos val="nextTo"/>
        <c:crossAx val="1108416272"/>
        <c:crosses val="max"/>
        <c:crossBetween val="between"/>
      </c:valAx>
      <c:catAx>
        <c:axId val="11084162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CR"/>
                  <a:t>Variación %</a:t>
                </a:r>
              </a:p>
            </c:rich>
          </c:tx>
          <c:layout>
            <c:manualLayout>
              <c:xMode val="edge"/>
              <c:yMode val="edge"/>
              <c:x val="0.91109333237015155"/>
              <c:y val="1.365073181530129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08407024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b"/>
      <c:layout>
        <c:manualLayout>
          <c:xMode val="edge"/>
          <c:yMode val="edge"/>
          <c:x val="0.2490345113442613"/>
          <c:y val="0.92550159582241298"/>
          <c:w val="0.5113456861470298"/>
          <c:h val="5.1965234432647875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2391359182403629E-4"/>
          <c:y val="0.19417587731905092"/>
          <c:w val="0.99776644272183579"/>
          <c:h val="0.66359800415650638"/>
        </c:manualLayout>
      </c:layout>
      <c:pie3D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Lbls>
            <c:dLbl>
              <c:idx val="0"/>
              <c:layout>
                <c:manualLayout>
                  <c:x val="-0.21360035332457089"/>
                  <c:y val="-0.1854584825173855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23494798970199"/>
                      <c:h val="0.14512116734599104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0.16182513522580161"/>
                  <c:y val="-0.10531072215880175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420635686731117E-2"/>
                  <c:y val="6.1820670526893731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742769331655115"/>
                      <c:h val="0.14512116734599104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2.4546784648294254E-2"/>
                  <c:y val="-6.181945360851590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0391325001954298E-2"/>
                  <c:y val="-4.327361752596113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6904890684276763"/>
                  <c:y val="-2.781875412383215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Dist_Via_Aerea!$C$34:$C$39</c:f>
              <c:strCache>
                <c:ptCount val="6"/>
                <c:pt idx="0">
                  <c:v>AMÉRICA DEL NORTE</c:v>
                </c:pt>
                <c:pt idx="1">
                  <c:v>EUROPA</c:v>
                </c:pt>
                <c:pt idx="2">
                  <c:v>AMÉRICA CENTRAL</c:v>
                </c:pt>
                <c:pt idx="3">
                  <c:v>AMÉRICA DEL SUR</c:v>
                </c:pt>
                <c:pt idx="4">
                  <c:v>CARIBE</c:v>
                </c:pt>
                <c:pt idx="5">
                  <c:v>OTRAS ZONAS*</c:v>
                </c:pt>
              </c:strCache>
            </c:strRef>
          </c:cat>
          <c:val>
            <c:numRef>
              <c:f>Dist_Via_Aerea!$D$34:$D$39</c:f>
              <c:numCache>
                <c:formatCode>#\ ###\ ###</c:formatCode>
                <c:ptCount val="6"/>
                <c:pt idx="0">
                  <c:v>1592888</c:v>
                </c:pt>
                <c:pt idx="1">
                  <c:v>438284</c:v>
                </c:pt>
                <c:pt idx="2">
                  <c:v>144330</c:v>
                </c:pt>
                <c:pt idx="3">
                  <c:v>173635</c:v>
                </c:pt>
                <c:pt idx="4">
                  <c:v>12868</c:v>
                </c:pt>
                <c:pt idx="5">
                  <c:v>56295</c:v>
                </c:pt>
              </c:numCache>
            </c:numRef>
          </c:val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tiff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png"/><Relationship Id="rId4" Type="http://schemas.openxmlformats.org/officeDocument/2006/relationships/hyperlink" Target="http://www.ict.go.cr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ict.go.cr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ict.go.cr/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ct.go.cr/" TargetMode="External"/><Relationship Id="rId2" Type="http://schemas.openxmlformats.org/officeDocument/2006/relationships/image" Target="../media/image1.tiff"/><Relationship Id="rId1" Type="http://schemas.openxmlformats.org/officeDocument/2006/relationships/chart" Target="../charts/chart3.xm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28576</xdr:colOff>
      <xdr:row>43</xdr:row>
      <xdr:rowOff>47625</xdr:rowOff>
    </xdr:from>
    <xdr:to>
      <xdr:col>20</xdr:col>
      <xdr:colOff>476250</xdr:colOff>
      <xdr:row>69</xdr:row>
      <xdr:rowOff>136525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25400</xdr:colOff>
      <xdr:row>9</xdr:row>
      <xdr:rowOff>31747</xdr:rowOff>
    </xdr:from>
    <xdr:to>
      <xdr:col>20</xdr:col>
      <xdr:colOff>419100</xdr:colOff>
      <xdr:row>35</xdr:row>
      <xdr:rowOff>31750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9525</xdr:colOff>
      <xdr:row>71</xdr:row>
      <xdr:rowOff>9525</xdr:rowOff>
    </xdr:from>
    <xdr:to>
      <xdr:col>20</xdr:col>
      <xdr:colOff>508000</xdr:colOff>
      <xdr:row>76</xdr:row>
      <xdr:rowOff>1</xdr:rowOff>
    </xdr:to>
    <xdr:pic>
      <xdr:nvPicPr>
        <xdr:cNvPr id="9" name="Picture 2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10150" y="12306300"/>
          <a:ext cx="11166475" cy="942976"/>
        </a:xfrm>
        <a:prstGeom prst="rect">
          <a:avLst/>
        </a:prstGeom>
      </xdr:spPr>
    </xdr:pic>
    <xdr:clientData/>
  </xdr:twoCellAnchor>
  <xdr:twoCellAnchor editAs="oneCell">
    <xdr:from>
      <xdr:col>17</xdr:col>
      <xdr:colOff>438150</xdr:colOff>
      <xdr:row>0</xdr:row>
      <xdr:rowOff>47625</xdr:rowOff>
    </xdr:from>
    <xdr:to>
      <xdr:col>20</xdr:col>
      <xdr:colOff>513720</xdr:colOff>
      <xdr:row>4</xdr:row>
      <xdr:rowOff>44503</xdr:rowOff>
    </xdr:to>
    <xdr:pic>
      <xdr:nvPicPr>
        <xdr:cNvPr id="6" name="Imagen 5" descr="Instituto Costarricense de Turismo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20775" y="47625"/>
          <a:ext cx="2361570" cy="758878"/>
        </a:xfrm>
        <a:prstGeom prst="rect">
          <a:avLst/>
        </a:prstGeom>
        <a:solidFill>
          <a:schemeClr val="bg1"/>
        </a:solidFill>
        <a:ex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485775</xdr:colOff>
      <xdr:row>0</xdr:row>
      <xdr:rowOff>76200</xdr:rowOff>
    </xdr:from>
    <xdr:to>
      <xdr:col>20</xdr:col>
      <xdr:colOff>313695</xdr:colOff>
      <xdr:row>4</xdr:row>
      <xdr:rowOff>73078</xdr:rowOff>
    </xdr:to>
    <xdr:pic>
      <xdr:nvPicPr>
        <xdr:cNvPr id="6" name="Imagen 5" descr="Instituto Costarricense de Turismo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372475" y="76200"/>
          <a:ext cx="2361570" cy="758878"/>
        </a:xfrm>
        <a:prstGeom prst="rect">
          <a:avLst/>
        </a:prstGeom>
        <a:solidFill>
          <a:schemeClr val="bg1"/>
        </a:solidFill>
        <a:ex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485775</xdr:colOff>
      <xdr:row>0</xdr:row>
      <xdr:rowOff>76200</xdr:rowOff>
    </xdr:from>
    <xdr:to>
      <xdr:col>20</xdr:col>
      <xdr:colOff>313695</xdr:colOff>
      <xdr:row>4</xdr:row>
      <xdr:rowOff>73078</xdr:rowOff>
    </xdr:to>
    <xdr:pic>
      <xdr:nvPicPr>
        <xdr:cNvPr id="2" name="Imagen 1" descr="Instituto Costarricense de Turismo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372475" y="76200"/>
          <a:ext cx="2361570" cy="758878"/>
        </a:xfrm>
        <a:prstGeom prst="rect">
          <a:avLst/>
        </a:prstGeom>
        <a:solidFill>
          <a:schemeClr val="bg1"/>
        </a:solidFill>
        <a:ex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52823</xdr:colOff>
      <xdr:row>9</xdr:row>
      <xdr:rowOff>47626</xdr:rowOff>
    </xdr:from>
    <xdr:to>
      <xdr:col>6</xdr:col>
      <xdr:colOff>1038225</xdr:colOff>
      <xdr:row>29</xdr:row>
      <xdr:rowOff>76200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47624</xdr:colOff>
      <xdr:row>43</xdr:row>
      <xdr:rowOff>114300</xdr:rowOff>
    </xdr:from>
    <xdr:to>
      <xdr:col>6</xdr:col>
      <xdr:colOff>1038224</xdr:colOff>
      <xdr:row>47</xdr:row>
      <xdr:rowOff>171449</xdr:rowOff>
    </xdr:to>
    <xdr:pic>
      <xdr:nvPicPr>
        <xdr:cNvPr id="7" name="Picture 2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8624" y="8372475"/>
          <a:ext cx="6619875" cy="819149"/>
        </a:xfrm>
        <a:prstGeom prst="rect">
          <a:avLst/>
        </a:prstGeom>
      </xdr:spPr>
    </xdr:pic>
    <xdr:clientData/>
  </xdr:twoCellAnchor>
  <xdr:twoCellAnchor editAs="oneCell">
    <xdr:from>
      <xdr:col>4</xdr:col>
      <xdr:colOff>809625</xdr:colOff>
      <xdr:row>0</xdr:row>
      <xdr:rowOff>38100</xdr:rowOff>
    </xdr:from>
    <xdr:to>
      <xdr:col>6</xdr:col>
      <xdr:colOff>1037595</xdr:colOff>
      <xdr:row>4</xdr:row>
      <xdr:rowOff>34978</xdr:rowOff>
    </xdr:to>
    <xdr:pic>
      <xdr:nvPicPr>
        <xdr:cNvPr id="8" name="Imagen 7" descr="Instituto Costarricense de Turismo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86300" y="38100"/>
          <a:ext cx="2361570" cy="758878"/>
        </a:xfrm>
        <a:prstGeom prst="rect">
          <a:avLst/>
        </a:prstGeom>
        <a:solidFill>
          <a:schemeClr val="bg1"/>
        </a:solidFill>
        <a:ex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Q79"/>
  <sheetViews>
    <sheetView tabSelected="1" zoomScaleNormal="100" workbookViewId="0"/>
  </sheetViews>
  <sheetFormatPr baseColWidth="10" defaultRowHeight="15" x14ac:dyDescent="0.25"/>
  <cols>
    <col min="1" max="1" width="5.7109375" style="19" customWidth="1"/>
    <col min="2" max="2" width="13" style="19" customWidth="1"/>
    <col min="3" max="3" width="21.5703125" style="18" customWidth="1"/>
    <col min="4" max="4" width="13.42578125" style="18" customWidth="1"/>
    <col min="5" max="5" width="13.42578125" style="19" customWidth="1"/>
    <col min="6" max="6" width="7.85546875" style="19" customWidth="1"/>
    <col min="7" max="7" width="11.42578125" style="19" customWidth="1"/>
    <col min="8" max="8" width="11.42578125" style="18" customWidth="1"/>
    <col min="9" max="9" width="11.42578125" style="19"/>
    <col min="10" max="11" width="11.42578125" style="19" customWidth="1"/>
    <col min="12" max="20" width="11.42578125" style="19"/>
    <col min="21" max="21" width="8.42578125" style="19" customWidth="1"/>
    <col min="22" max="16384" width="11.42578125" style="19"/>
  </cols>
  <sheetData>
    <row r="2" spans="2:8" x14ac:dyDescent="0.25">
      <c r="B2" s="40" t="s">
        <v>81</v>
      </c>
    </row>
    <row r="3" spans="2:8" x14ac:dyDescent="0.25">
      <c r="B3" s="40" t="s">
        <v>80</v>
      </c>
      <c r="C3" s="16"/>
      <c r="D3" s="16"/>
      <c r="E3" s="16"/>
    </row>
    <row r="4" spans="2:8" x14ac:dyDescent="0.25">
      <c r="B4" s="16" t="s">
        <v>89</v>
      </c>
      <c r="C4" s="16"/>
      <c r="D4" s="16"/>
      <c r="E4" s="16"/>
    </row>
    <row r="5" spans="2:8" ht="9" customHeight="1" thickBot="1" x14ac:dyDescent="0.3">
      <c r="B5" s="20" t="s">
        <v>0</v>
      </c>
    </row>
    <row r="6" spans="2:8" ht="15.75" customHeight="1" x14ac:dyDescent="0.25">
      <c r="B6" s="76" t="s">
        <v>1</v>
      </c>
      <c r="C6" s="78" t="s">
        <v>2</v>
      </c>
      <c r="D6" s="80" t="s">
        <v>3</v>
      </c>
      <c r="E6" s="80"/>
      <c r="F6" s="17"/>
      <c r="H6" s="19"/>
    </row>
    <row r="7" spans="2:8" x14ac:dyDescent="0.25">
      <c r="B7" s="77"/>
      <c r="C7" s="79"/>
      <c r="D7" s="21" t="s">
        <v>4</v>
      </c>
      <c r="E7" s="21" t="s">
        <v>5</v>
      </c>
      <c r="F7" s="17"/>
      <c r="G7" s="40" t="s">
        <v>85</v>
      </c>
      <c r="H7" s="19"/>
    </row>
    <row r="8" spans="2:8" ht="13.5" customHeight="1" x14ac:dyDescent="0.25">
      <c r="B8" s="22">
        <v>1951</v>
      </c>
      <c r="C8" s="23">
        <v>20225</v>
      </c>
      <c r="D8" s="23"/>
      <c r="E8" s="24"/>
      <c r="F8" s="22"/>
      <c r="G8" s="40" t="s">
        <v>88</v>
      </c>
      <c r="H8" s="19"/>
    </row>
    <row r="9" spans="2:8" ht="13.5" customHeight="1" x14ac:dyDescent="0.25">
      <c r="B9" s="22">
        <v>1952</v>
      </c>
      <c r="C9" s="23">
        <v>23441</v>
      </c>
      <c r="D9" s="23">
        <f t="shared" ref="D9:D43" si="0">C9-C8</f>
        <v>3216</v>
      </c>
      <c r="E9" s="39">
        <f>(C9-C8)/C8*100</f>
        <v>15.901112484548827</v>
      </c>
      <c r="F9" s="39"/>
      <c r="G9" s="40" t="s">
        <v>90</v>
      </c>
      <c r="H9" s="19"/>
    </row>
    <row r="10" spans="2:8" ht="13.5" customHeight="1" x14ac:dyDescent="0.25">
      <c r="B10" s="22">
        <v>1953</v>
      </c>
      <c r="C10" s="23">
        <v>23344</v>
      </c>
      <c r="D10" s="23">
        <f t="shared" si="0"/>
        <v>-97</v>
      </c>
      <c r="E10" s="39">
        <f t="shared" ref="E10:E73" si="1">(C10-C9)/C9*100</f>
        <v>-0.41380487180581033</v>
      </c>
      <c r="F10" s="39"/>
      <c r="H10" s="19"/>
    </row>
    <row r="11" spans="2:8" ht="13.5" customHeight="1" x14ac:dyDescent="0.25">
      <c r="B11" s="22">
        <v>1954</v>
      </c>
      <c r="C11" s="23">
        <v>19387</v>
      </c>
      <c r="D11" s="23">
        <f t="shared" si="0"/>
        <v>-3957</v>
      </c>
      <c r="E11" s="39">
        <f t="shared" si="1"/>
        <v>-16.950822481151473</v>
      </c>
      <c r="F11" s="39"/>
      <c r="H11" s="19"/>
    </row>
    <row r="12" spans="2:8" ht="13.5" customHeight="1" x14ac:dyDescent="0.25">
      <c r="B12" s="22">
        <v>1955</v>
      </c>
      <c r="C12" s="23">
        <v>21637</v>
      </c>
      <c r="D12" s="23">
        <f t="shared" si="0"/>
        <v>2250</v>
      </c>
      <c r="E12" s="39">
        <f t="shared" si="1"/>
        <v>11.60571516995925</v>
      </c>
      <c r="F12" s="39"/>
    </row>
    <row r="13" spans="2:8" ht="13.5" customHeight="1" x14ac:dyDescent="0.25">
      <c r="B13" s="22">
        <v>1956</v>
      </c>
      <c r="C13" s="23">
        <v>26233</v>
      </c>
      <c r="D13" s="23">
        <f t="shared" si="0"/>
        <v>4596</v>
      </c>
      <c r="E13" s="39">
        <f t="shared" si="1"/>
        <v>21.2413920598974</v>
      </c>
      <c r="F13" s="39"/>
      <c r="G13" s="17"/>
    </row>
    <row r="14" spans="2:8" ht="13.5" customHeight="1" x14ac:dyDescent="0.25">
      <c r="B14" s="22">
        <v>1957</v>
      </c>
      <c r="C14" s="23">
        <v>31500</v>
      </c>
      <c r="D14" s="23">
        <f t="shared" si="0"/>
        <v>5267</v>
      </c>
      <c r="E14" s="39">
        <f t="shared" si="1"/>
        <v>20.077764647581294</v>
      </c>
      <c r="F14" s="39"/>
      <c r="G14" s="22"/>
      <c r="H14" s="25"/>
    </row>
    <row r="15" spans="2:8" ht="13.5" customHeight="1" x14ac:dyDescent="0.25">
      <c r="B15" s="22">
        <v>1958</v>
      </c>
      <c r="C15" s="23">
        <v>38908</v>
      </c>
      <c r="D15" s="23">
        <f t="shared" si="0"/>
        <v>7408</v>
      </c>
      <c r="E15" s="39">
        <f t="shared" si="1"/>
        <v>23.517460317460319</v>
      </c>
      <c r="F15" s="39"/>
      <c r="G15" s="22"/>
      <c r="H15" s="25"/>
    </row>
    <row r="16" spans="2:8" ht="13.5" customHeight="1" x14ac:dyDescent="0.25">
      <c r="B16" s="22">
        <v>1959</v>
      </c>
      <c r="C16" s="23">
        <v>39408</v>
      </c>
      <c r="D16" s="23">
        <f t="shared" si="0"/>
        <v>500</v>
      </c>
      <c r="E16" s="39">
        <f t="shared" si="1"/>
        <v>1.285082759329701</v>
      </c>
      <c r="F16" s="39"/>
      <c r="G16" s="22"/>
      <c r="H16" s="25"/>
    </row>
    <row r="17" spans="2:8" ht="13.5" customHeight="1" x14ac:dyDescent="0.25">
      <c r="B17" s="22">
        <v>1960</v>
      </c>
      <c r="C17" s="23">
        <v>42073</v>
      </c>
      <c r="D17" s="23">
        <f t="shared" si="0"/>
        <v>2665</v>
      </c>
      <c r="E17" s="39">
        <f t="shared" si="1"/>
        <v>6.7625862768980918</v>
      </c>
      <c r="F17" s="39"/>
      <c r="G17" s="22"/>
      <c r="H17" s="25"/>
    </row>
    <row r="18" spans="2:8" ht="13.5" customHeight="1" x14ac:dyDescent="0.25">
      <c r="B18" s="22">
        <v>1961</v>
      </c>
      <c r="C18" s="23">
        <v>46468</v>
      </c>
      <c r="D18" s="23">
        <f t="shared" si="0"/>
        <v>4395</v>
      </c>
      <c r="E18" s="39">
        <f t="shared" si="1"/>
        <v>10.446129346611842</v>
      </c>
      <c r="F18" s="39"/>
      <c r="G18" s="22"/>
      <c r="H18" s="25"/>
    </row>
    <row r="19" spans="2:8" ht="13.5" customHeight="1" x14ac:dyDescent="0.25">
      <c r="B19" s="22">
        <v>1962</v>
      </c>
      <c r="C19" s="23">
        <v>49378</v>
      </c>
      <c r="D19" s="23">
        <f t="shared" si="0"/>
        <v>2910</v>
      </c>
      <c r="E19" s="39">
        <f t="shared" si="1"/>
        <v>6.2623741069122847</v>
      </c>
      <c r="F19" s="39"/>
      <c r="G19" s="22"/>
      <c r="H19" s="25"/>
    </row>
    <row r="20" spans="2:8" ht="13.5" customHeight="1" x14ac:dyDescent="0.25">
      <c r="B20" s="22">
        <v>1963</v>
      </c>
      <c r="C20" s="23">
        <v>61590</v>
      </c>
      <c r="D20" s="23">
        <f t="shared" si="0"/>
        <v>12212</v>
      </c>
      <c r="E20" s="39">
        <f t="shared" si="1"/>
        <v>24.731661873708941</v>
      </c>
      <c r="F20" s="39"/>
      <c r="G20" s="22"/>
      <c r="H20" s="25"/>
    </row>
    <row r="21" spans="2:8" ht="13.5" customHeight="1" x14ac:dyDescent="0.25">
      <c r="B21" s="22">
        <v>1964</v>
      </c>
      <c r="C21" s="23">
        <v>64205</v>
      </c>
      <c r="D21" s="23">
        <f t="shared" si="0"/>
        <v>2615</v>
      </c>
      <c r="E21" s="39">
        <f t="shared" si="1"/>
        <v>4.2458191264815719</v>
      </c>
      <c r="F21" s="39"/>
      <c r="G21" s="22"/>
      <c r="H21" s="25"/>
    </row>
    <row r="22" spans="2:8" ht="13.5" customHeight="1" x14ac:dyDescent="0.25">
      <c r="B22" s="22">
        <v>1965</v>
      </c>
      <c r="C22" s="23">
        <v>84984</v>
      </c>
      <c r="D22" s="23">
        <f t="shared" si="0"/>
        <v>20779</v>
      </c>
      <c r="E22" s="39">
        <f t="shared" si="1"/>
        <v>32.363523090102014</v>
      </c>
      <c r="F22" s="39"/>
      <c r="G22" s="22"/>
      <c r="H22" s="25"/>
    </row>
    <row r="23" spans="2:8" ht="13.5" customHeight="1" x14ac:dyDescent="0.25">
      <c r="B23" s="22">
        <v>1966</v>
      </c>
      <c r="C23" s="23">
        <v>98907</v>
      </c>
      <c r="D23" s="23">
        <f t="shared" si="0"/>
        <v>13923</v>
      </c>
      <c r="E23" s="39">
        <f t="shared" si="1"/>
        <v>16.383083874611692</v>
      </c>
      <c r="F23" s="39"/>
      <c r="G23" s="22"/>
      <c r="H23" s="25"/>
    </row>
    <row r="24" spans="2:8" ht="13.5" customHeight="1" x14ac:dyDescent="0.25">
      <c r="B24" s="22">
        <v>1967</v>
      </c>
      <c r="C24" s="23">
        <v>111116</v>
      </c>
      <c r="D24" s="23">
        <f t="shared" si="0"/>
        <v>12209</v>
      </c>
      <c r="E24" s="39">
        <f t="shared" si="1"/>
        <v>12.34391903505313</v>
      </c>
      <c r="F24" s="39"/>
      <c r="G24" s="22"/>
      <c r="H24" s="25"/>
    </row>
    <row r="25" spans="2:8" ht="13.5" customHeight="1" x14ac:dyDescent="0.25">
      <c r="B25" s="22">
        <v>1968</v>
      </c>
      <c r="C25" s="23">
        <v>118766</v>
      </c>
      <c r="D25" s="23">
        <f t="shared" si="0"/>
        <v>7650</v>
      </c>
      <c r="E25" s="39">
        <f t="shared" si="1"/>
        <v>6.8846970733287733</v>
      </c>
      <c r="F25" s="39"/>
      <c r="G25" s="22"/>
      <c r="H25" s="25"/>
    </row>
    <row r="26" spans="2:8" ht="13.5" customHeight="1" x14ac:dyDescent="0.25">
      <c r="B26" s="22">
        <v>1969</v>
      </c>
      <c r="C26" s="23">
        <v>121939</v>
      </c>
      <c r="D26" s="23">
        <f t="shared" si="0"/>
        <v>3173</v>
      </c>
      <c r="E26" s="39">
        <f t="shared" si="1"/>
        <v>2.6716400316588924</v>
      </c>
      <c r="F26" s="39"/>
      <c r="G26" s="22"/>
      <c r="H26" s="25"/>
    </row>
    <row r="27" spans="2:8" ht="13.5" customHeight="1" x14ac:dyDescent="0.25">
      <c r="B27" s="22">
        <v>1970</v>
      </c>
      <c r="C27" s="23">
        <v>154867</v>
      </c>
      <c r="D27" s="23">
        <f t="shared" si="0"/>
        <v>32928</v>
      </c>
      <c r="E27" s="39">
        <f t="shared" si="1"/>
        <v>27.003665767309887</v>
      </c>
      <c r="F27" s="39"/>
      <c r="G27" s="22"/>
      <c r="H27" s="25"/>
    </row>
    <row r="28" spans="2:8" ht="13.5" customHeight="1" x14ac:dyDescent="0.25">
      <c r="B28" s="22">
        <v>1971</v>
      </c>
      <c r="C28" s="23">
        <v>170396</v>
      </c>
      <c r="D28" s="23">
        <f t="shared" si="0"/>
        <v>15529</v>
      </c>
      <c r="E28" s="39">
        <f t="shared" si="1"/>
        <v>10.027313759548516</v>
      </c>
      <c r="F28" s="39"/>
      <c r="G28" s="22"/>
      <c r="H28" s="25"/>
    </row>
    <row r="29" spans="2:8" ht="13.5" customHeight="1" x14ac:dyDescent="0.25">
      <c r="B29" s="22">
        <v>1972</v>
      </c>
      <c r="C29" s="23">
        <v>202269</v>
      </c>
      <c r="D29" s="23">
        <f t="shared" si="0"/>
        <v>31873</v>
      </c>
      <c r="E29" s="39">
        <f t="shared" si="1"/>
        <v>18.705251296978805</v>
      </c>
      <c r="F29" s="39"/>
      <c r="G29" s="22"/>
      <c r="H29" s="25"/>
    </row>
    <row r="30" spans="2:8" ht="13.5" customHeight="1" x14ac:dyDescent="0.25">
      <c r="B30" s="22">
        <v>1973</v>
      </c>
      <c r="C30" s="23">
        <v>246825</v>
      </c>
      <c r="D30" s="23">
        <f t="shared" si="0"/>
        <v>44556</v>
      </c>
      <c r="E30" s="39">
        <f t="shared" si="1"/>
        <v>22.028091304154369</v>
      </c>
      <c r="F30" s="39"/>
      <c r="G30" s="22"/>
      <c r="H30" s="25"/>
    </row>
    <row r="31" spans="2:8" ht="13.5" customHeight="1" x14ac:dyDescent="0.25">
      <c r="B31" s="22">
        <v>1974</v>
      </c>
      <c r="C31" s="23">
        <v>271864</v>
      </c>
      <c r="D31" s="23">
        <f t="shared" si="0"/>
        <v>25039</v>
      </c>
      <c r="E31" s="39">
        <f t="shared" si="1"/>
        <v>10.144434315810798</v>
      </c>
      <c r="F31" s="39"/>
      <c r="G31" s="22"/>
      <c r="H31" s="25"/>
    </row>
    <row r="32" spans="2:8" ht="13.5" customHeight="1" x14ac:dyDescent="0.25">
      <c r="B32" s="22">
        <v>1975</v>
      </c>
      <c r="C32" s="23">
        <v>297207</v>
      </c>
      <c r="D32" s="23">
        <f t="shared" si="0"/>
        <v>25343</v>
      </c>
      <c r="E32" s="39">
        <f t="shared" si="1"/>
        <v>9.3219403819556828</v>
      </c>
      <c r="F32" s="39"/>
      <c r="G32" s="22"/>
      <c r="H32" s="25"/>
    </row>
    <row r="33" spans="2:8" ht="13.5" customHeight="1" x14ac:dyDescent="0.25">
      <c r="B33" s="22">
        <v>1976</v>
      </c>
      <c r="C33" s="23">
        <v>299039</v>
      </c>
      <c r="D33" s="23">
        <f t="shared" si="0"/>
        <v>1832</v>
      </c>
      <c r="E33" s="39">
        <f t="shared" si="1"/>
        <v>0.61640540094950658</v>
      </c>
      <c r="F33" s="39"/>
      <c r="G33" s="22"/>
      <c r="H33" s="25"/>
    </row>
    <row r="34" spans="2:8" ht="13.5" customHeight="1" x14ac:dyDescent="0.25">
      <c r="B34" s="22">
        <v>1977</v>
      </c>
      <c r="C34" s="23">
        <v>327548</v>
      </c>
      <c r="D34" s="23">
        <f t="shared" si="0"/>
        <v>28509</v>
      </c>
      <c r="E34" s="39">
        <f t="shared" si="1"/>
        <v>9.5335391035951833</v>
      </c>
      <c r="F34" s="39"/>
      <c r="G34" s="22"/>
      <c r="H34" s="25"/>
    </row>
    <row r="35" spans="2:8" ht="13.5" customHeight="1" x14ac:dyDescent="0.25">
      <c r="B35" s="22">
        <v>1978</v>
      </c>
      <c r="C35" s="23">
        <v>340442</v>
      </c>
      <c r="D35" s="23">
        <f t="shared" si="0"/>
        <v>12894</v>
      </c>
      <c r="E35" s="39">
        <f t="shared" si="1"/>
        <v>3.9365222807038966</v>
      </c>
      <c r="F35" s="39"/>
      <c r="G35" s="22"/>
      <c r="H35" s="25"/>
    </row>
    <row r="36" spans="2:8" ht="13.5" customHeight="1" x14ac:dyDescent="0.25">
      <c r="B36" s="22">
        <v>1979</v>
      </c>
      <c r="C36" s="23">
        <v>317724</v>
      </c>
      <c r="D36" s="23">
        <f t="shared" si="0"/>
        <v>-22718</v>
      </c>
      <c r="E36" s="39">
        <f t="shared" si="1"/>
        <v>-6.6730896892862805</v>
      </c>
      <c r="F36" s="39"/>
      <c r="G36" s="22"/>
      <c r="H36" s="25"/>
    </row>
    <row r="37" spans="2:8" ht="13.5" customHeight="1" x14ac:dyDescent="0.25">
      <c r="B37" s="22">
        <v>1980</v>
      </c>
      <c r="C37" s="23">
        <v>345470</v>
      </c>
      <c r="D37" s="23">
        <f t="shared" si="0"/>
        <v>27746</v>
      </c>
      <c r="E37" s="39">
        <f t="shared" si="1"/>
        <v>8.7327365889891855</v>
      </c>
      <c r="F37" s="39"/>
      <c r="G37" s="26" t="s">
        <v>12</v>
      </c>
    </row>
    <row r="38" spans="2:8" ht="13.5" customHeight="1" x14ac:dyDescent="0.25">
      <c r="B38" s="22">
        <v>1981</v>
      </c>
      <c r="C38" s="23">
        <v>333102</v>
      </c>
      <c r="D38" s="23">
        <f t="shared" si="0"/>
        <v>-12368</v>
      </c>
      <c r="E38" s="39">
        <f t="shared" si="1"/>
        <v>-3.5800503661678293</v>
      </c>
      <c r="F38" s="39"/>
      <c r="G38" s="22"/>
    </row>
    <row r="39" spans="2:8" ht="13.5" customHeight="1" x14ac:dyDescent="0.25">
      <c r="B39" s="22">
        <v>1982</v>
      </c>
      <c r="C39" s="23">
        <v>371582</v>
      </c>
      <c r="D39" s="23">
        <f t="shared" si="0"/>
        <v>38480</v>
      </c>
      <c r="E39" s="39">
        <f t="shared" si="1"/>
        <v>11.552017099867308</v>
      </c>
      <c r="F39" s="39"/>
      <c r="G39" s="22"/>
    </row>
    <row r="40" spans="2:8" ht="13.5" customHeight="1" x14ac:dyDescent="0.25">
      <c r="B40" s="22">
        <v>1983</v>
      </c>
      <c r="C40" s="23">
        <v>326142</v>
      </c>
      <c r="D40" s="23">
        <f t="shared" si="0"/>
        <v>-45440</v>
      </c>
      <c r="E40" s="39">
        <f t="shared" si="1"/>
        <v>-12.228794720949884</v>
      </c>
      <c r="F40" s="39"/>
      <c r="H40" s="25"/>
    </row>
    <row r="41" spans="2:8" ht="13.5" customHeight="1" x14ac:dyDescent="0.25">
      <c r="B41" s="22">
        <v>1984</v>
      </c>
      <c r="C41" s="23">
        <v>273901</v>
      </c>
      <c r="D41" s="23">
        <f t="shared" si="0"/>
        <v>-52241</v>
      </c>
      <c r="E41" s="39">
        <f t="shared" si="1"/>
        <v>-16.017869516958871</v>
      </c>
      <c r="F41" s="39"/>
      <c r="G41" s="40" t="s">
        <v>86</v>
      </c>
      <c r="H41" s="25"/>
    </row>
    <row r="42" spans="2:8" ht="13.5" customHeight="1" x14ac:dyDescent="0.25">
      <c r="B42" s="22">
        <v>1985</v>
      </c>
      <c r="C42" s="23">
        <v>261552</v>
      </c>
      <c r="D42" s="23">
        <f t="shared" si="0"/>
        <v>-12349</v>
      </c>
      <c r="E42" s="39">
        <f t="shared" si="1"/>
        <v>-4.5085633130218588</v>
      </c>
      <c r="F42" s="39"/>
      <c r="G42" s="40" t="s">
        <v>87</v>
      </c>
      <c r="H42" s="19"/>
    </row>
    <row r="43" spans="2:8" ht="13.5" customHeight="1" x14ac:dyDescent="0.25">
      <c r="B43" s="22">
        <v>1986</v>
      </c>
      <c r="C43" s="23">
        <v>260840</v>
      </c>
      <c r="D43" s="23">
        <f t="shared" si="0"/>
        <v>-712</v>
      </c>
      <c r="E43" s="39">
        <f t="shared" si="1"/>
        <v>-0.27222120266715605</v>
      </c>
      <c r="F43" s="39"/>
      <c r="G43" s="40" t="s">
        <v>72</v>
      </c>
      <c r="H43" s="19"/>
    </row>
    <row r="44" spans="2:8" ht="13.5" customHeight="1" x14ac:dyDescent="0.25">
      <c r="B44" s="22">
        <v>1987</v>
      </c>
      <c r="C44" s="23">
        <v>277861</v>
      </c>
      <c r="D44" s="23">
        <f>C44-C43</f>
        <v>17021</v>
      </c>
      <c r="E44" s="39">
        <f t="shared" si="1"/>
        <v>6.5254562183714153</v>
      </c>
      <c r="F44" s="39"/>
      <c r="H44" s="19"/>
    </row>
    <row r="45" spans="2:8" ht="13.5" customHeight="1" x14ac:dyDescent="0.25">
      <c r="B45" s="22">
        <v>1988</v>
      </c>
      <c r="C45" s="23">
        <v>329386</v>
      </c>
      <c r="D45" s="23">
        <f t="shared" ref="D45:D67" si="2">C45-C44</f>
        <v>51525</v>
      </c>
      <c r="E45" s="39">
        <f t="shared" si="1"/>
        <v>18.543444384062536</v>
      </c>
      <c r="F45" s="39"/>
      <c r="H45" s="19"/>
    </row>
    <row r="46" spans="2:8" ht="13.5" customHeight="1" x14ac:dyDescent="0.25">
      <c r="B46" s="22">
        <v>1989</v>
      </c>
      <c r="C46" s="23">
        <v>375951</v>
      </c>
      <c r="D46" s="23">
        <f t="shared" si="2"/>
        <v>46565</v>
      </c>
      <c r="E46" s="39">
        <f t="shared" si="1"/>
        <v>14.136909279690091</v>
      </c>
      <c r="F46" s="39"/>
      <c r="H46" s="19"/>
    </row>
    <row r="47" spans="2:8" ht="13.5" customHeight="1" x14ac:dyDescent="0.25">
      <c r="B47" s="27">
        <v>1990</v>
      </c>
      <c r="C47" s="23">
        <v>435037</v>
      </c>
      <c r="D47" s="23">
        <f t="shared" si="2"/>
        <v>59086</v>
      </c>
      <c r="E47" s="39">
        <f t="shared" si="1"/>
        <v>15.71640985128381</v>
      </c>
      <c r="F47" s="39"/>
      <c r="H47" s="25"/>
    </row>
    <row r="48" spans="2:8" ht="13.5" customHeight="1" x14ac:dyDescent="0.25">
      <c r="B48" s="27">
        <v>1991</v>
      </c>
      <c r="C48" s="23">
        <v>504649</v>
      </c>
      <c r="D48" s="23">
        <f t="shared" si="2"/>
        <v>69612</v>
      </c>
      <c r="E48" s="39">
        <f t="shared" si="1"/>
        <v>16.001397582274613</v>
      </c>
      <c r="F48" s="39"/>
      <c r="H48" s="19"/>
    </row>
    <row r="49" spans="2:8" ht="13.5" customHeight="1" x14ac:dyDescent="0.25">
      <c r="B49" s="27">
        <v>1992</v>
      </c>
      <c r="C49" s="23">
        <v>610591</v>
      </c>
      <c r="D49" s="23">
        <f t="shared" si="2"/>
        <v>105942</v>
      </c>
      <c r="E49" s="39">
        <f t="shared" si="1"/>
        <v>20.993205178252609</v>
      </c>
      <c r="F49" s="39"/>
      <c r="H49" s="19"/>
    </row>
    <row r="50" spans="2:8" ht="13.5" customHeight="1" x14ac:dyDescent="0.25">
      <c r="B50" s="27">
        <v>1993</v>
      </c>
      <c r="C50" s="23">
        <v>684005</v>
      </c>
      <c r="D50" s="23">
        <f t="shared" si="2"/>
        <v>73414</v>
      </c>
      <c r="E50" s="39">
        <f t="shared" si="1"/>
        <v>12.02343303455177</v>
      </c>
      <c r="F50" s="39"/>
      <c r="H50" s="19"/>
    </row>
    <row r="51" spans="2:8" ht="13.5" customHeight="1" x14ac:dyDescent="0.25">
      <c r="B51" s="27">
        <v>1994</v>
      </c>
      <c r="C51" s="23">
        <v>761448</v>
      </c>
      <c r="D51" s="23">
        <f t="shared" si="2"/>
        <v>77443</v>
      </c>
      <c r="E51" s="39">
        <f t="shared" si="1"/>
        <v>11.321993260283184</v>
      </c>
      <c r="F51" s="39"/>
      <c r="H51" s="19"/>
    </row>
    <row r="52" spans="2:8" ht="13.5" customHeight="1" x14ac:dyDescent="0.25">
      <c r="B52" s="27">
        <v>1995</v>
      </c>
      <c r="C52" s="23">
        <v>784610</v>
      </c>
      <c r="D52" s="23">
        <f t="shared" si="2"/>
        <v>23162</v>
      </c>
      <c r="E52" s="39">
        <f t="shared" si="1"/>
        <v>3.0418360807303979</v>
      </c>
      <c r="F52" s="39"/>
      <c r="H52" s="19"/>
    </row>
    <row r="53" spans="2:8" ht="13.5" customHeight="1" x14ac:dyDescent="0.25">
      <c r="B53" s="27">
        <v>1996</v>
      </c>
      <c r="C53" s="23">
        <v>781127</v>
      </c>
      <c r="D53" s="23">
        <f t="shared" si="2"/>
        <v>-3483</v>
      </c>
      <c r="E53" s="39">
        <f t="shared" si="1"/>
        <v>-0.4439148111800767</v>
      </c>
      <c r="F53" s="39"/>
      <c r="H53" s="19"/>
    </row>
    <row r="54" spans="2:8" ht="13.5" customHeight="1" x14ac:dyDescent="0.25">
      <c r="B54" s="27">
        <v>1997</v>
      </c>
      <c r="C54" s="23">
        <v>811490</v>
      </c>
      <c r="D54" s="23">
        <f t="shared" si="2"/>
        <v>30363</v>
      </c>
      <c r="E54" s="39">
        <f t="shared" si="1"/>
        <v>3.8870759812424867</v>
      </c>
      <c r="F54" s="39"/>
      <c r="H54" s="19"/>
    </row>
    <row r="55" spans="2:8" ht="13.5" customHeight="1" x14ac:dyDescent="0.25">
      <c r="B55" s="27">
        <v>1998</v>
      </c>
      <c r="C55" s="23">
        <v>942853</v>
      </c>
      <c r="D55" s="23">
        <f t="shared" si="2"/>
        <v>131363</v>
      </c>
      <c r="E55" s="39">
        <f t="shared" si="1"/>
        <v>16.187876622016294</v>
      </c>
      <c r="F55" s="39"/>
      <c r="H55" s="19"/>
    </row>
    <row r="56" spans="2:8" ht="13.5" customHeight="1" x14ac:dyDescent="0.25">
      <c r="B56" s="27">
        <v>1999</v>
      </c>
      <c r="C56" s="23">
        <v>1031585</v>
      </c>
      <c r="D56" s="23">
        <f t="shared" si="2"/>
        <v>88732</v>
      </c>
      <c r="E56" s="39">
        <f t="shared" si="1"/>
        <v>9.4110110483818783</v>
      </c>
      <c r="F56" s="39"/>
      <c r="H56" s="19"/>
    </row>
    <row r="57" spans="2:8" ht="13.5" customHeight="1" x14ac:dyDescent="0.25">
      <c r="B57" s="27">
        <v>2000</v>
      </c>
      <c r="C57" s="23">
        <v>1088075</v>
      </c>
      <c r="D57" s="23">
        <f t="shared" si="2"/>
        <v>56490</v>
      </c>
      <c r="E57" s="39">
        <f t="shared" si="1"/>
        <v>5.4760392987490123</v>
      </c>
      <c r="F57" s="39"/>
      <c r="H57" s="19"/>
    </row>
    <row r="58" spans="2:8" ht="13.5" customHeight="1" x14ac:dyDescent="0.25">
      <c r="B58" s="27">
        <v>2001</v>
      </c>
      <c r="C58" s="28">
        <v>1131406</v>
      </c>
      <c r="D58" s="23">
        <f t="shared" si="2"/>
        <v>43331</v>
      </c>
      <c r="E58" s="39">
        <f t="shared" si="1"/>
        <v>3.9823541575718586</v>
      </c>
      <c r="F58" s="39"/>
      <c r="H58" s="19"/>
    </row>
    <row r="59" spans="2:8" ht="13.5" customHeight="1" x14ac:dyDescent="0.25">
      <c r="B59" s="27">
        <v>2002</v>
      </c>
      <c r="C59" s="23">
        <v>1113359</v>
      </c>
      <c r="D59" s="23">
        <f t="shared" si="2"/>
        <v>-18047</v>
      </c>
      <c r="E59" s="39">
        <f t="shared" si="1"/>
        <v>-1.5950949526518332</v>
      </c>
      <c r="F59" s="39"/>
      <c r="H59" s="19"/>
    </row>
    <row r="60" spans="2:8" ht="13.5" customHeight="1" x14ac:dyDescent="0.25">
      <c r="B60" s="29">
        <v>2003</v>
      </c>
      <c r="C60" s="28">
        <v>1237948</v>
      </c>
      <c r="D60" s="23">
        <f>C60-C59</f>
        <v>124589</v>
      </c>
      <c r="E60" s="39">
        <f t="shared" si="1"/>
        <v>11.190370760913595</v>
      </c>
      <c r="F60" s="39"/>
      <c r="H60" s="19"/>
    </row>
    <row r="61" spans="2:8" ht="13.5" customHeight="1" x14ac:dyDescent="0.25">
      <c r="B61" s="29">
        <v>2004</v>
      </c>
      <c r="C61" s="28">
        <v>1452926</v>
      </c>
      <c r="D61" s="23">
        <f t="shared" si="2"/>
        <v>214978</v>
      </c>
      <c r="E61" s="39">
        <f t="shared" si="1"/>
        <v>17.36567287155842</v>
      </c>
      <c r="F61" s="39"/>
      <c r="H61" s="19"/>
    </row>
    <row r="62" spans="2:8" ht="13.5" customHeight="1" x14ac:dyDescent="0.25">
      <c r="B62" s="29">
        <v>2005</v>
      </c>
      <c r="C62" s="28">
        <v>1679051</v>
      </c>
      <c r="D62" s="23">
        <f t="shared" si="2"/>
        <v>226125</v>
      </c>
      <c r="E62" s="39">
        <f t="shared" si="1"/>
        <v>15.563421674606964</v>
      </c>
      <c r="F62" s="39"/>
      <c r="H62" s="19"/>
    </row>
    <row r="63" spans="2:8" ht="13.5" customHeight="1" x14ac:dyDescent="0.25">
      <c r="B63" s="29">
        <v>2006</v>
      </c>
      <c r="C63" s="28">
        <v>1725261</v>
      </c>
      <c r="D63" s="23">
        <f t="shared" si="2"/>
        <v>46210</v>
      </c>
      <c r="E63" s="39">
        <f t="shared" si="1"/>
        <v>2.7521498751378011</v>
      </c>
      <c r="F63" s="39"/>
      <c r="H63" s="19"/>
    </row>
    <row r="64" spans="2:8" ht="13.5" customHeight="1" x14ac:dyDescent="0.25">
      <c r="B64" s="29">
        <v>2007</v>
      </c>
      <c r="C64" s="28">
        <v>1979789</v>
      </c>
      <c r="D64" s="23">
        <f t="shared" si="2"/>
        <v>254528</v>
      </c>
      <c r="E64" s="39">
        <f t="shared" si="1"/>
        <v>14.753014181622376</v>
      </c>
      <c r="F64" s="39"/>
      <c r="H64" s="19"/>
    </row>
    <row r="65" spans="2:17" ht="13.5" customHeight="1" x14ac:dyDescent="0.25">
      <c r="B65" s="29">
        <v>2008</v>
      </c>
      <c r="C65" s="28">
        <v>2089174</v>
      </c>
      <c r="D65" s="23">
        <f t="shared" si="2"/>
        <v>109385</v>
      </c>
      <c r="E65" s="39">
        <f t="shared" si="1"/>
        <v>5.5250837336706082</v>
      </c>
      <c r="F65" s="39"/>
      <c r="H65" s="19"/>
    </row>
    <row r="66" spans="2:17" ht="13.5" customHeight="1" x14ac:dyDescent="0.25">
      <c r="B66" s="29">
        <v>2009</v>
      </c>
      <c r="C66" s="28">
        <v>1922579</v>
      </c>
      <c r="D66" s="23">
        <f t="shared" si="2"/>
        <v>-166595</v>
      </c>
      <c r="E66" s="39">
        <f t="shared" si="1"/>
        <v>-7.9742041591557236</v>
      </c>
      <c r="F66" s="39"/>
      <c r="H66" s="19"/>
    </row>
    <row r="67" spans="2:17" ht="13.5" customHeight="1" x14ac:dyDescent="0.25">
      <c r="B67" s="29">
        <v>2010</v>
      </c>
      <c r="C67" s="28">
        <v>2099829</v>
      </c>
      <c r="D67" s="23">
        <f t="shared" si="2"/>
        <v>177250</v>
      </c>
      <c r="E67" s="39">
        <f t="shared" si="1"/>
        <v>9.2193870837037135</v>
      </c>
      <c r="F67" s="39"/>
      <c r="H67" s="19"/>
    </row>
    <row r="68" spans="2:17" ht="13.5" customHeight="1" x14ac:dyDescent="0.25">
      <c r="B68" s="29">
        <v>2011</v>
      </c>
      <c r="C68" s="28">
        <v>2192059</v>
      </c>
      <c r="D68" s="23">
        <f t="shared" ref="D68:D76" si="3">C68-C67</f>
        <v>92230</v>
      </c>
      <c r="E68" s="39">
        <f t="shared" si="1"/>
        <v>4.3922624175587632</v>
      </c>
      <c r="F68" s="39"/>
      <c r="H68" s="19"/>
    </row>
    <row r="69" spans="2:17" ht="15" customHeight="1" x14ac:dyDescent="0.25">
      <c r="B69" s="29">
        <v>2012</v>
      </c>
      <c r="C69" s="28">
        <v>2343213</v>
      </c>
      <c r="D69" s="23">
        <f t="shared" si="3"/>
        <v>151154</v>
      </c>
      <c r="E69" s="39">
        <f t="shared" si="1"/>
        <v>6.8955260784495307</v>
      </c>
      <c r="F69" s="39"/>
      <c r="H69" s="19"/>
    </row>
    <row r="70" spans="2:17" ht="15" customHeight="1" x14ac:dyDescent="0.25">
      <c r="B70" s="29">
        <v>2013</v>
      </c>
      <c r="C70" s="28">
        <v>2427941</v>
      </c>
      <c r="D70" s="23">
        <f t="shared" si="3"/>
        <v>84728</v>
      </c>
      <c r="E70" s="39">
        <f t="shared" si="1"/>
        <v>3.615889806005685</v>
      </c>
      <c r="F70" s="39"/>
      <c r="H70" s="19"/>
    </row>
    <row r="71" spans="2:17" x14ac:dyDescent="0.25">
      <c r="B71" s="29">
        <v>2014</v>
      </c>
      <c r="C71" s="28">
        <v>2526817</v>
      </c>
      <c r="D71" s="23">
        <f t="shared" si="3"/>
        <v>98876</v>
      </c>
      <c r="E71" s="39">
        <f t="shared" si="1"/>
        <v>4.072421858686023</v>
      </c>
      <c r="F71" s="39"/>
      <c r="G71" s="26" t="s">
        <v>12</v>
      </c>
      <c r="H71" s="19"/>
    </row>
    <row r="72" spans="2:17" x14ac:dyDescent="0.25">
      <c r="B72" s="29">
        <v>2015</v>
      </c>
      <c r="C72" s="28">
        <v>2660257</v>
      </c>
      <c r="D72" s="23">
        <f t="shared" si="3"/>
        <v>133440</v>
      </c>
      <c r="E72" s="39">
        <f t="shared" si="1"/>
        <v>5.2809522810714036</v>
      </c>
      <c r="F72" s="39"/>
      <c r="H72" s="19"/>
    </row>
    <row r="73" spans="2:17" x14ac:dyDescent="0.25">
      <c r="B73" s="29">
        <v>2016</v>
      </c>
      <c r="C73" s="28">
        <v>2925128</v>
      </c>
      <c r="D73" s="23">
        <f t="shared" si="3"/>
        <v>264871</v>
      </c>
      <c r="E73" s="39">
        <f t="shared" si="1"/>
        <v>9.9565944192609965</v>
      </c>
      <c r="F73" s="39"/>
      <c r="H73" s="19"/>
    </row>
    <row r="74" spans="2:17" x14ac:dyDescent="0.25">
      <c r="B74" s="29">
        <v>2017</v>
      </c>
      <c r="C74" s="28">
        <v>2959869</v>
      </c>
      <c r="D74" s="23">
        <f t="shared" si="3"/>
        <v>34741</v>
      </c>
      <c r="E74" s="39">
        <f t="shared" ref="E74:E76" si="4">(C74-C73)/C73*100</f>
        <v>1.1876745222773157</v>
      </c>
      <c r="F74" s="39"/>
      <c r="H74" s="19"/>
    </row>
    <row r="75" spans="2:17" x14ac:dyDescent="0.25">
      <c r="B75" s="29">
        <v>2018</v>
      </c>
      <c r="C75" s="28">
        <v>3016667</v>
      </c>
      <c r="D75" s="23">
        <f t="shared" si="3"/>
        <v>56798</v>
      </c>
      <c r="E75" s="39">
        <f t="shared" si="4"/>
        <v>1.9189362772474052</v>
      </c>
      <c r="F75" s="39"/>
      <c r="G75" s="25"/>
      <c r="H75" s="30"/>
      <c r="M75" s="27"/>
      <c r="N75" s="27"/>
      <c r="O75" s="27"/>
      <c r="P75" s="27"/>
      <c r="Q75" s="27"/>
    </row>
    <row r="76" spans="2:17" x14ac:dyDescent="0.25">
      <c r="B76" s="29">
        <v>2019</v>
      </c>
      <c r="C76" s="28">
        <v>3139008</v>
      </c>
      <c r="D76" s="23">
        <f t="shared" si="3"/>
        <v>122341</v>
      </c>
      <c r="E76" s="39">
        <f t="shared" si="4"/>
        <v>4.0555023143091367</v>
      </c>
      <c r="F76" s="39"/>
      <c r="G76" s="25"/>
      <c r="H76" s="30"/>
      <c r="M76" s="27"/>
      <c r="N76" s="27"/>
      <c r="O76" s="27"/>
      <c r="P76" s="27"/>
      <c r="Q76" s="27"/>
    </row>
    <row r="77" spans="2:17" ht="6" customHeight="1" thickBot="1" x14ac:dyDescent="0.3">
      <c r="B77" s="31"/>
      <c r="C77" s="32"/>
      <c r="D77" s="32"/>
      <c r="E77" s="31"/>
      <c r="F77" s="39"/>
      <c r="G77" s="25"/>
      <c r="H77" s="30"/>
      <c r="M77" s="27"/>
      <c r="N77" s="27"/>
      <c r="O77" s="27"/>
      <c r="P77" s="27"/>
      <c r="Q77" s="27"/>
    </row>
    <row r="78" spans="2:17" ht="6" customHeight="1" x14ac:dyDescent="0.25"/>
    <row r="79" spans="2:17" x14ac:dyDescent="0.25">
      <c r="B79" s="26" t="s">
        <v>12</v>
      </c>
      <c r="C79" s="25"/>
      <c r="D79" s="25"/>
      <c r="E79" s="25"/>
    </row>
  </sheetData>
  <mergeCells count="3">
    <mergeCell ref="B6:B7"/>
    <mergeCell ref="C6:C7"/>
    <mergeCell ref="D6:E6"/>
  </mergeCells>
  <printOptions horizontalCentered="1" verticalCentered="1"/>
  <pageMargins left="0.39370078740157483" right="0.39370078740157483" top="0.39370078740157483" bottom="0.39370078740157483" header="0" footer="0"/>
  <pageSetup scale="5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B2:U84"/>
  <sheetViews>
    <sheetView zoomScaleNormal="100" zoomScaleSheetLayoutView="100" workbookViewId="0"/>
  </sheetViews>
  <sheetFormatPr baseColWidth="10" defaultRowHeight="15" x14ac:dyDescent="0.25"/>
  <cols>
    <col min="1" max="1" width="5.7109375" style="1" customWidth="1"/>
    <col min="2" max="2" width="1.7109375" style="1" customWidth="1"/>
    <col min="3" max="3" width="18" style="1" customWidth="1"/>
    <col min="4" max="8" width="10.85546875" style="1" customWidth="1"/>
    <col min="9" max="9" width="7.7109375" style="1" customWidth="1"/>
    <col min="10" max="10" width="5.140625" style="2" customWidth="1"/>
    <col min="11" max="11" width="7.7109375" style="1" customWidth="1"/>
    <col min="12" max="12" width="5.140625" style="1" customWidth="1"/>
    <col min="13" max="13" width="7.7109375" style="1" customWidth="1"/>
    <col min="14" max="14" width="5.140625" style="1" customWidth="1"/>
    <col min="15" max="15" width="7.7109375" style="1" customWidth="1"/>
    <col min="16" max="16" width="5.140625" style="1" customWidth="1"/>
    <col min="17" max="21" width="6.28515625" style="1" customWidth="1"/>
    <col min="22" max="16384" width="11.42578125" style="1"/>
  </cols>
  <sheetData>
    <row r="2" spans="2:21" x14ac:dyDescent="0.25">
      <c r="C2" s="40"/>
    </row>
    <row r="3" spans="2:21" x14ac:dyDescent="0.25">
      <c r="C3" s="40"/>
    </row>
    <row r="4" spans="2:21" x14ac:dyDescent="0.25">
      <c r="C4" s="40"/>
    </row>
    <row r="5" spans="2:21" x14ac:dyDescent="0.25">
      <c r="B5" s="40" t="s">
        <v>76</v>
      </c>
      <c r="C5" s="41"/>
    </row>
    <row r="6" spans="2:21" x14ac:dyDescent="0.25">
      <c r="B6" s="40" t="s">
        <v>77</v>
      </c>
      <c r="C6" s="41"/>
    </row>
    <row r="7" spans="2:21" x14ac:dyDescent="0.25">
      <c r="B7" s="40" t="s">
        <v>78</v>
      </c>
    </row>
    <row r="8" spans="2:21" ht="15.75" customHeight="1" x14ac:dyDescent="0.25">
      <c r="B8" s="40" t="s">
        <v>92</v>
      </c>
      <c r="D8" s="42"/>
      <c r="E8" s="42"/>
      <c r="F8" s="42"/>
      <c r="G8" s="42"/>
      <c r="H8" s="42"/>
      <c r="I8" s="40"/>
      <c r="J8" s="40"/>
      <c r="K8" s="40"/>
      <c r="L8" s="40"/>
      <c r="M8" s="40"/>
      <c r="N8" s="40"/>
      <c r="O8" s="40"/>
      <c r="P8" s="40"/>
    </row>
    <row r="9" spans="2:21" ht="15.75" thickBot="1" x14ac:dyDescent="0.3"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</row>
    <row r="10" spans="2:21" x14ac:dyDescent="0.25">
      <c r="B10" s="81" t="s">
        <v>13</v>
      </c>
      <c r="C10" s="81"/>
      <c r="D10" s="84" t="s">
        <v>1</v>
      </c>
      <c r="E10" s="84"/>
      <c r="F10" s="84"/>
      <c r="G10" s="84"/>
      <c r="H10" s="85"/>
      <c r="I10" s="86" t="s">
        <v>14</v>
      </c>
      <c r="J10" s="87"/>
      <c r="K10" s="87"/>
      <c r="L10" s="87"/>
      <c r="M10" s="87"/>
      <c r="N10" s="87"/>
      <c r="O10" s="87"/>
      <c r="P10" s="87"/>
      <c r="Q10" s="93" t="s">
        <v>75</v>
      </c>
      <c r="R10" s="93"/>
      <c r="S10" s="93"/>
      <c r="T10" s="93"/>
      <c r="U10" s="93"/>
    </row>
    <row r="11" spans="2:21" ht="15" customHeight="1" x14ac:dyDescent="0.25">
      <c r="B11" s="82"/>
      <c r="C11" s="82"/>
      <c r="D11" s="88">
        <v>2015</v>
      </c>
      <c r="E11" s="90">
        <v>2016</v>
      </c>
      <c r="F11" s="88">
        <v>2017</v>
      </c>
      <c r="G11" s="88">
        <v>2018</v>
      </c>
      <c r="H11" s="90">
        <v>2019</v>
      </c>
      <c r="I11" s="91" t="s">
        <v>15</v>
      </c>
      <c r="J11" s="91"/>
      <c r="K11" s="91" t="s">
        <v>16</v>
      </c>
      <c r="L11" s="91"/>
      <c r="M11" s="91" t="s">
        <v>73</v>
      </c>
      <c r="N11" s="91"/>
      <c r="O11" s="91" t="s">
        <v>91</v>
      </c>
      <c r="P11" s="91"/>
      <c r="Q11" s="92">
        <v>2015</v>
      </c>
      <c r="R11" s="92">
        <v>2016</v>
      </c>
      <c r="S11" s="92">
        <v>2017</v>
      </c>
      <c r="T11" s="92">
        <v>2018</v>
      </c>
      <c r="U11" s="92">
        <v>2019</v>
      </c>
    </row>
    <row r="12" spans="2:21" ht="25.5" x14ac:dyDescent="0.25">
      <c r="B12" s="83"/>
      <c r="C12" s="83"/>
      <c r="D12" s="89"/>
      <c r="E12" s="90"/>
      <c r="F12" s="89"/>
      <c r="G12" s="89"/>
      <c r="H12" s="90"/>
      <c r="I12" s="43" t="s">
        <v>4</v>
      </c>
      <c r="J12" s="3" t="s">
        <v>5</v>
      </c>
      <c r="K12" s="43" t="s">
        <v>4</v>
      </c>
      <c r="L12" s="3" t="s">
        <v>5</v>
      </c>
      <c r="M12" s="43" t="s">
        <v>4</v>
      </c>
      <c r="N12" s="3" t="s">
        <v>5</v>
      </c>
      <c r="O12" s="43" t="s">
        <v>4</v>
      </c>
      <c r="P12" s="3" t="s">
        <v>5</v>
      </c>
      <c r="Q12" s="92"/>
      <c r="R12" s="92"/>
      <c r="S12" s="92"/>
      <c r="T12" s="92"/>
      <c r="U12" s="92"/>
    </row>
    <row r="13" spans="2:21" s="44" customFormat="1" ht="7.5" customHeight="1" x14ac:dyDescent="0.25">
      <c r="C13" s="44" t="s">
        <v>0</v>
      </c>
      <c r="D13" s="45"/>
      <c r="E13" s="45"/>
      <c r="F13" s="46"/>
      <c r="G13" s="46"/>
      <c r="H13" s="47"/>
      <c r="I13" s="56"/>
      <c r="J13" s="55"/>
      <c r="K13" s="56"/>
      <c r="L13" s="55"/>
      <c r="M13" s="56"/>
      <c r="N13" s="55"/>
      <c r="O13" s="56"/>
      <c r="P13" s="55"/>
    </row>
    <row r="14" spans="2:21" ht="15.75" x14ac:dyDescent="0.25">
      <c r="B14" s="48" t="s">
        <v>6</v>
      </c>
      <c r="C14" s="69"/>
      <c r="D14" s="73">
        <v>2660257</v>
      </c>
      <c r="E14" s="73">
        <v>2925128</v>
      </c>
      <c r="F14" s="73">
        <v>2959869</v>
      </c>
      <c r="G14" s="73">
        <v>3016667</v>
      </c>
      <c r="H14" s="73">
        <v>3139008</v>
      </c>
      <c r="I14" s="56">
        <f>E14-D14</f>
        <v>264871</v>
      </c>
      <c r="J14" s="55">
        <f>(E14-D14)/D14*100</f>
        <v>9.9565944192609965</v>
      </c>
      <c r="K14" s="56">
        <f>F14-E14</f>
        <v>34741</v>
      </c>
      <c r="L14" s="55">
        <f>(F14-E14)/E14*100</f>
        <v>1.1876745222773157</v>
      </c>
      <c r="M14" s="56">
        <f>G14-F14</f>
        <v>56798</v>
      </c>
      <c r="N14" s="55">
        <f>(G14-F14)/F14*100</f>
        <v>1.9189362772474052</v>
      </c>
      <c r="O14" s="56">
        <f>H14-G14</f>
        <v>122341</v>
      </c>
      <c r="P14" s="55">
        <f>(H14-G14)/G14*100</f>
        <v>4.0555023143091367</v>
      </c>
      <c r="Q14" s="49">
        <f>D14/D$14*100</f>
        <v>100</v>
      </c>
      <c r="R14" s="49">
        <f>E14/E$14*100</f>
        <v>100</v>
      </c>
      <c r="S14" s="49">
        <f>F14/F$14*100</f>
        <v>100</v>
      </c>
      <c r="T14" s="49">
        <f>G14/G$14*100</f>
        <v>100</v>
      </c>
      <c r="U14" s="49">
        <f>H14/H$14*100</f>
        <v>100</v>
      </c>
    </row>
    <row r="15" spans="2:21" ht="7.5" customHeight="1" x14ac:dyDescent="0.25">
      <c r="B15" s="48"/>
      <c r="C15" s="69"/>
      <c r="D15" s="7"/>
      <c r="E15" s="7"/>
      <c r="F15" s="7"/>
      <c r="G15" s="7"/>
      <c r="H15" s="7">
        <v>0</v>
      </c>
      <c r="I15" s="57"/>
      <c r="J15" s="58"/>
      <c r="K15" s="57"/>
      <c r="L15" s="58"/>
      <c r="M15" s="57"/>
      <c r="N15" s="58"/>
      <c r="O15" s="57"/>
      <c r="P15" s="58"/>
      <c r="Q15" s="49"/>
      <c r="R15" s="49"/>
      <c r="S15" s="49"/>
      <c r="T15" s="49"/>
      <c r="U15" s="49"/>
    </row>
    <row r="16" spans="2:21" x14ac:dyDescent="0.25">
      <c r="B16" s="48" t="s">
        <v>7</v>
      </c>
      <c r="C16" s="69"/>
      <c r="D16" s="7">
        <v>1337755</v>
      </c>
      <c r="E16" s="7">
        <v>1515880</v>
      </c>
      <c r="F16" s="7">
        <v>1507945</v>
      </c>
      <c r="G16" s="7">
        <v>1580991</v>
      </c>
      <c r="H16" s="8">
        <v>1666571</v>
      </c>
      <c r="I16" s="56">
        <f>E16-D16</f>
        <v>178125</v>
      </c>
      <c r="J16" s="55">
        <f>(E16-D16)/D16*100</f>
        <v>13.315218406957927</v>
      </c>
      <c r="K16" s="56">
        <f>F16-E16</f>
        <v>-7935</v>
      </c>
      <c r="L16" s="55">
        <f>(F16-E16)/E16*100</f>
        <v>-0.52345832123914826</v>
      </c>
      <c r="M16" s="56">
        <f t="shared" ref="M16:M77" si="0">G16-F16</f>
        <v>73046</v>
      </c>
      <c r="N16" s="55">
        <f t="shared" ref="N16:N77" si="1">(G16-F16)/F16*100</f>
        <v>4.8440758780990025</v>
      </c>
      <c r="O16" s="56">
        <f t="shared" ref="O16:O77" si="2">H16-G16</f>
        <v>85580</v>
      </c>
      <c r="P16" s="55">
        <f t="shared" ref="P16:P77" si="3">(H16-G16)/G16*100</f>
        <v>5.4130605424066296</v>
      </c>
      <c r="Q16" s="49">
        <f t="shared" ref="Q16:Q79" si="4">D16/D$14*100</f>
        <v>50.286682828012488</v>
      </c>
      <c r="R16" s="49">
        <f t="shared" ref="R16:R79" si="5">E16/E$14*100</f>
        <v>51.8226894686318</v>
      </c>
      <c r="S16" s="49">
        <f t="shared" ref="S16:S79" si="6">F16/F$14*100</f>
        <v>50.946342557728066</v>
      </c>
      <c r="T16" s="49">
        <f>G16/G$14*100</f>
        <v>52.408535645465669</v>
      </c>
      <c r="U16" s="49">
        <f>H16/H$14*100</f>
        <v>53.092282657451015</v>
      </c>
    </row>
    <row r="17" spans="2:21" x14ac:dyDescent="0.25">
      <c r="B17" s="46"/>
      <c r="C17" s="70" t="s">
        <v>17</v>
      </c>
      <c r="D17" s="64">
        <v>175771</v>
      </c>
      <c r="E17" s="64">
        <v>188104</v>
      </c>
      <c r="F17" s="64">
        <v>201921</v>
      </c>
      <c r="G17" s="64">
        <v>217006</v>
      </c>
      <c r="H17" s="65">
        <v>234621</v>
      </c>
      <c r="I17" s="66">
        <f>E17-D17</f>
        <v>12333</v>
      </c>
      <c r="J17" s="67">
        <f>(E17-D17)/D17*100</f>
        <v>7.0165158074995304</v>
      </c>
      <c r="K17" s="66">
        <f>F17-E17</f>
        <v>13817</v>
      </c>
      <c r="L17" s="67">
        <f>(F17-E17)/E17*100</f>
        <v>7.3454046697571549</v>
      </c>
      <c r="M17" s="66">
        <f t="shared" si="0"/>
        <v>15085</v>
      </c>
      <c r="N17" s="67">
        <f t="shared" si="1"/>
        <v>7.470743508599897</v>
      </c>
      <c r="O17" s="66">
        <f t="shared" si="2"/>
        <v>17615</v>
      </c>
      <c r="P17" s="67">
        <f t="shared" si="3"/>
        <v>8.1172870796199188</v>
      </c>
      <c r="Q17" s="68">
        <f t="shared" si="4"/>
        <v>6.6072939569372435</v>
      </c>
      <c r="R17" s="68">
        <f t="shared" si="5"/>
        <v>6.4306245743775996</v>
      </c>
      <c r="S17" s="68">
        <f t="shared" si="6"/>
        <v>6.8219573231112589</v>
      </c>
      <c r="T17" s="68">
        <f>G17/G$14*100</f>
        <v>7.1935682659040587</v>
      </c>
      <c r="U17" s="68">
        <f>H17/H$14*100</f>
        <v>7.4743676983301723</v>
      </c>
    </row>
    <row r="18" spans="2:21" x14ac:dyDescent="0.25">
      <c r="B18" s="46"/>
      <c r="C18" s="71" t="s">
        <v>18</v>
      </c>
      <c r="D18" s="9">
        <v>1077044</v>
      </c>
      <c r="E18" s="9">
        <v>1233277</v>
      </c>
      <c r="F18" s="9">
        <v>1199241</v>
      </c>
      <c r="G18" s="9">
        <v>1265067</v>
      </c>
      <c r="H18" s="10">
        <v>1334777</v>
      </c>
      <c r="I18" s="57">
        <f>E18-D18</f>
        <v>156233</v>
      </c>
      <c r="J18" s="58">
        <f>(E18-D18)/D18*100</f>
        <v>14.505721214732176</v>
      </c>
      <c r="K18" s="57">
        <f>F18-E18</f>
        <v>-34036</v>
      </c>
      <c r="L18" s="58">
        <f>(F18-E18)/E18*100</f>
        <v>-2.759801731484492</v>
      </c>
      <c r="M18" s="57">
        <f t="shared" si="0"/>
        <v>65826</v>
      </c>
      <c r="N18" s="58">
        <f t="shared" si="1"/>
        <v>5.4889717746474647</v>
      </c>
      <c r="O18" s="57">
        <f t="shared" si="2"/>
        <v>69710</v>
      </c>
      <c r="P18" s="58">
        <f t="shared" si="3"/>
        <v>5.5103800826359395</v>
      </c>
      <c r="Q18" s="50">
        <f t="shared" si="4"/>
        <v>40.486464277699483</v>
      </c>
      <c r="R18" s="50">
        <f t="shared" si="5"/>
        <v>42.161471224507096</v>
      </c>
      <c r="S18" s="50">
        <f t="shared" si="6"/>
        <v>40.51669178602161</v>
      </c>
      <c r="T18" s="50">
        <f>G18/G$14*100</f>
        <v>41.935918018130607</v>
      </c>
      <c r="U18" s="50">
        <f>H18/H$14*100</f>
        <v>42.522255438660878</v>
      </c>
    </row>
    <row r="19" spans="2:21" x14ac:dyDescent="0.25">
      <c r="B19" s="46"/>
      <c r="C19" s="70" t="s">
        <v>19</v>
      </c>
      <c r="D19" s="64">
        <v>84940</v>
      </c>
      <c r="E19" s="64">
        <v>94499</v>
      </c>
      <c r="F19" s="64">
        <v>106783</v>
      </c>
      <c r="G19" s="64">
        <v>98918</v>
      </c>
      <c r="H19" s="65">
        <v>97173</v>
      </c>
      <c r="I19" s="66">
        <f>E19-D19</f>
        <v>9559</v>
      </c>
      <c r="J19" s="67">
        <f>(E19-D19)/D19*100</f>
        <v>11.253826230280199</v>
      </c>
      <c r="K19" s="66">
        <f>F19-E19</f>
        <v>12284</v>
      </c>
      <c r="L19" s="67">
        <f>(F19-E19)/E19*100</f>
        <v>12.999079355337093</v>
      </c>
      <c r="M19" s="66">
        <f t="shared" si="0"/>
        <v>-7865</v>
      </c>
      <c r="N19" s="67">
        <f t="shared" si="1"/>
        <v>-7.3654046056020146</v>
      </c>
      <c r="O19" s="66">
        <f t="shared" si="2"/>
        <v>-1745</v>
      </c>
      <c r="P19" s="67">
        <f t="shared" si="3"/>
        <v>-1.7640874259487658</v>
      </c>
      <c r="Q19" s="68">
        <f t="shared" si="4"/>
        <v>3.1929245933757526</v>
      </c>
      <c r="R19" s="68">
        <f t="shared" si="5"/>
        <v>3.230593669747102</v>
      </c>
      <c r="S19" s="68">
        <f t="shared" si="6"/>
        <v>3.607693448595191</v>
      </c>
      <c r="T19" s="68">
        <f>G19/G$14*100</f>
        <v>3.2790493614310101</v>
      </c>
      <c r="U19" s="68">
        <f>H19/H$14*100</f>
        <v>3.0956595204599671</v>
      </c>
    </row>
    <row r="20" spans="2:21" ht="7.5" customHeight="1" x14ac:dyDescent="0.25">
      <c r="B20" s="46"/>
      <c r="C20" s="69"/>
      <c r="D20" s="7"/>
      <c r="E20" s="7"/>
      <c r="F20" s="7"/>
      <c r="G20" s="7"/>
      <c r="H20" s="8">
        <v>0</v>
      </c>
      <c r="I20" s="57"/>
      <c r="J20" s="58"/>
      <c r="K20" s="57"/>
      <c r="L20" s="58"/>
      <c r="M20" s="57"/>
      <c r="N20" s="58"/>
      <c r="O20" s="57"/>
      <c r="P20" s="58"/>
      <c r="Q20" s="50"/>
      <c r="R20" s="50"/>
      <c r="S20" s="50"/>
      <c r="T20" s="50"/>
      <c r="U20" s="50"/>
    </row>
    <row r="21" spans="2:21" x14ac:dyDescent="0.25">
      <c r="B21" s="48" t="s">
        <v>8</v>
      </c>
      <c r="C21" s="69"/>
      <c r="D21" s="7">
        <v>711404</v>
      </c>
      <c r="E21" s="7">
        <v>724638</v>
      </c>
      <c r="F21" s="7">
        <v>735178</v>
      </c>
      <c r="G21" s="7">
        <v>691386</v>
      </c>
      <c r="H21" s="8">
        <v>698601</v>
      </c>
      <c r="I21" s="56">
        <f t="shared" ref="I21:I27" si="7">E21-D21</f>
        <v>13234</v>
      </c>
      <c r="J21" s="55">
        <f t="shared" ref="J21:J27" si="8">(E21-D21)/D21*100</f>
        <v>1.8602650533311591</v>
      </c>
      <c r="K21" s="56">
        <f t="shared" ref="K21:K27" si="9">F21-E21</f>
        <v>10540</v>
      </c>
      <c r="L21" s="55">
        <f t="shared" ref="L21:L27" si="10">(F21-E21)/E21*100</f>
        <v>1.4545193600114814</v>
      </c>
      <c r="M21" s="56">
        <f t="shared" si="0"/>
        <v>-43792</v>
      </c>
      <c r="N21" s="55">
        <f t="shared" si="1"/>
        <v>-5.9566526745903712</v>
      </c>
      <c r="O21" s="56">
        <f t="shared" si="2"/>
        <v>7215</v>
      </c>
      <c r="P21" s="55">
        <f t="shared" si="3"/>
        <v>1.0435559875380755</v>
      </c>
      <c r="Q21" s="49">
        <f t="shared" ref="Q21:Q79" si="11">D21/D$14*100</f>
        <v>26.741927565644975</v>
      </c>
      <c r="R21" s="49">
        <f t="shared" ref="R21:R79" si="12">E21/E$14*100</f>
        <v>24.772864640453342</v>
      </c>
      <c r="S21" s="49">
        <f t="shared" ref="S21:S79" si="13">F21/F$14*100</f>
        <v>24.838193852498204</v>
      </c>
      <c r="T21" s="49">
        <f>G21/G$14*100</f>
        <v>22.918870395704928</v>
      </c>
      <c r="U21" s="49">
        <f>H21/H$14*100</f>
        <v>22.2554705180745</v>
      </c>
    </row>
    <row r="22" spans="2:21" x14ac:dyDescent="0.25">
      <c r="B22" s="46"/>
      <c r="C22" s="70" t="s">
        <v>20</v>
      </c>
      <c r="D22" s="64">
        <v>812</v>
      </c>
      <c r="E22" s="64">
        <v>869</v>
      </c>
      <c r="F22" s="64">
        <v>970</v>
      </c>
      <c r="G22" s="64">
        <v>964</v>
      </c>
      <c r="H22" s="65">
        <v>1103</v>
      </c>
      <c r="I22" s="66">
        <f t="shared" si="7"/>
        <v>57</v>
      </c>
      <c r="J22" s="67">
        <f t="shared" si="8"/>
        <v>7.0197044334975365</v>
      </c>
      <c r="K22" s="66">
        <f t="shared" si="9"/>
        <v>101</v>
      </c>
      <c r="L22" s="67">
        <f t="shared" si="10"/>
        <v>11.622554660529344</v>
      </c>
      <c r="M22" s="66">
        <f t="shared" si="0"/>
        <v>-6</v>
      </c>
      <c r="N22" s="67">
        <f t="shared" si="1"/>
        <v>-0.61855670103092786</v>
      </c>
      <c r="O22" s="66">
        <f t="shared" si="2"/>
        <v>139</v>
      </c>
      <c r="P22" s="67">
        <f t="shared" si="3"/>
        <v>14.419087136929459</v>
      </c>
      <c r="Q22" s="68">
        <f t="shared" si="11"/>
        <v>3.0523366727350027E-2</v>
      </c>
      <c r="R22" s="68">
        <f t="shared" si="12"/>
        <v>2.9708101662559726E-2</v>
      </c>
      <c r="S22" s="68">
        <f t="shared" si="13"/>
        <v>3.2771720640339147E-2</v>
      </c>
      <c r="T22" s="68">
        <f>G22/G$14*100</f>
        <v>3.1955797573945025E-2</v>
      </c>
      <c r="U22" s="68">
        <f>H22/H$14*100</f>
        <v>3.513848961200481E-2</v>
      </c>
    </row>
    <row r="23" spans="2:21" x14ac:dyDescent="0.25">
      <c r="B23" s="46"/>
      <c r="C23" s="71" t="s">
        <v>21</v>
      </c>
      <c r="D23" s="9">
        <v>69427</v>
      </c>
      <c r="E23" s="9">
        <v>78273</v>
      </c>
      <c r="F23" s="9">
        <v>81091</v>
      </c>
      <c r="G23" s="9">
        <v>76937</v>
      </c>
      <c r="H23" s="10">
        <v>78948</v>
      </c>
      <c r="I23" s="57">
        <f t="shared" si="7"/>
        <v>8846</v>
      </c>
      <c r="J23" s="58">
        <f t="shared" si="8"/>
        <v>12.741440649891253</v>
      </c>
      <c r="K23" s="57">
        <f t="shared" si="9"/>
        <v>2818</v>
      </c>
      <c r="L23" s="58">
        <f t="shared" si="10"/>
        <v>3.6002197437175019</v>
      </c>
      <c r="M23" s="57">
        <f t="shared" si="0"/>
        <v>-4154</v>
      </c>
      <c r="N23" s="58">
        <f t="shared" si="1"/>
        <v>-5.1226399970403618</v>
      </c>
      <c r="O23" s="57">
        <f t="shared" si="2"/>
        <v>2011</v>
      </c>
      <c r="P23" s="58">
        <f t="shared" si="3"/>
        <v>2.6138268973315828</v>
      </c>
      <c r="Q23" s="50">
        <f t="shared" si="11"/>
        <v>2.6097854455415397</v>
      </c>
      <c r="R23" s="50">
        <f t="shared" si="12"/>
        <v>2.6758829015345653</v>
      </c>
      <c r="S23" s="50">
        <f t="shared" si="13"/>
        <v>2.739682060253342</v>
      </c>
      <c r="T23" s="50">
        <f>G23/G$14*100</f>
        <v>2.5503975082433694</v>
      </c>
      <c r="U23" s="50">
        <f>H23/H$14*100</f>
        <v>2.5150620833078476</v>
      </c>
    </row>
    <row r="24" spans="2:21" x14ac:dyDescent="0.25">
      <c r="B24" s="46"/>
      <c r="C24" s="70" t="s">
        <v>22</v>
      </c>
      <c r="D24" s="64">
        <v>57600</v>
      </c>
      <c r="E24" s="64">
        <v>65063</v>
      </c>
      <c r="F24" s="64">
        <v>78032</v>
      </c>
      <c r="G24" s="64">
        <v>65633</v>
      </c>
      <c r="H24" s="65">
        <v>69471</v>
      </c>
      <c r="I24" s="66">
        <f t="shared" si="7"/>
        <v>7463</v>
      </c>
      <c r="J24" s="67">
        <f t="shared" si="8"/>
        <v>12.956597222222221</v>
      </c>
      <c r="K24" s="66">
        <f t="shared" si="9"/>
        <v>12969</v>
      </c>
      <c r="L24" s="67">
        <f t="shared" si="10"/>
        <v>19.932988026989225</v>
      </c>
      <c r="M24" s="66">
        <f t="shared" si="0"/>
        <v>-12399</v>
      </c>
      <c r="N24" s="67">
        <f t="shared" si="1"/>
        <v>-15.88963502152963</v>
      </c>
      <c r="O24" s="66">
        <f t="shared" si="2"/>
        <v>3838</v>
      </c>
      <c r="P24" s="67">
        <f t="shared" si="3"/>
        <v>5.8476680937942804</v>
      </c>
      <c r="Q24" s="68">
        <f t="shared" si="11"/>
        <v>2.1652043392800016</v>
      </c>
      <c r="R24" s="68">
        <f t="shared" si="12"/>
        <v>2.2242787324178637</v>
      </c>
      <c r="S24" s="68">
        <f t="shared" si="13"/>
        <v>2.6363328917597366</v>
      </c>
      <c r="T24" s="68">
        <f>G24/G$14*100</f>
        <v>2.1756793176044953</v>
      </c>
      <c r="U24" s="68">
        <f>H24/H$14*100</f>
        <v>2.2131514159887455</v>
      </c>
    </row>
    <row r="25" spans="2:21" x14ac:dyDescent="0.25">
      <c r="B25" s="46"/>
      <c r="C25" s="71" t="s">
        <v>23</v>
      </c>
      <c r="D25" s="9">
        <v>39560</v>
      </c>
      <c r="E25" s="9">
        <v>40478</v>
      </c>
      <c r="F25" s="9">
        <v>40300</v>
      </c>
      <c r="G25" s="9">
        <v>38135</v>
      </c>
      <c r="H25" s="10">
        <v>42024</v>
      </c>
      <c r="I25" s="57">
        <f t="shared" si="7"/>
        <v>918</v>
      </c>
      <c r="J25" s="58">
        <f t="shared" si="8"/>
        <v>2.3205257836198179</v>
      </c>
      <c r="K25" s="57">
        <f t="shared" si="9"/>
        <v>-178</v>
      </c>
      <c r="L25" s="58">
        <f t="shared" si="10"/>
        <v>-0.43974504669203024</v>
      </c>
      <c r="M25" s="57">
        <f t="shared" si="0"/>
        <v>-2165</v>
      </c>
      <c r="N25" s="58">
        <f t="shared" si="1"/>
        <v>-5.3722084367245664</v>
      </c>
      <c r="O25" s="57">
        <f t="shared" si="2"/>
        <v>3889</v>
      </c>
      <c r="P25" s="58">
        <f t="shared" si="3"/>
        <v>10.197980857480005</v>
      </c>
      <c r="Q25" s="50">
        <f t="shared" si="11"/>
        <v>1.4870743691305013</v>
      </c>
      <c r="R25" s="50">
        <f t="shared" si="12"/>
        <v>1.3838026917112687</v>
      </c>
      <c r="S25" s="50">
        <f t="shared" si="13"/>
        <v>1.3615467441295543</v>
      </c>
      <c r="T25" s="50">
        <f>G25/G$14*100</f>
        <v>1.2641435067244744</v>
      </c>
      <c r="U25" s="50">
        <f>H25/H$14*100</f>
        <v>1.3387668970579241</v>
      </c>
    </row>
    <row r="26" spans="2:21" x14ac:dyDescent="0.25">
      <c r="B26" s="46"/>
      <c r="C26" s="70" t="s">
        <v>24</v>
      </c>
      <c r="D26" s="64">
        <v>446870</v>
      </c>
      <c r="E26" s="64">
        <v>440038</v>
      </c>
      <c r="F26" s="64">
        <v>429990</v>
      </c>
      <c r="G26" s="64">
        <v>416915</v>
      </c>
      <c r="H26" s="65">
        <v>414983</v>
      </c>
      <c r="I26" s="66">
        <f t="shared" si="7"/>
        <v>-6832</v>
      </c>
      <c r="J26" s="67">
        <f t="shared" si="8"/>
        <v>-1.5288562669232664</v>
      </c>
      <c r="K26" s="66">
        <f t="shared" si="9"/>
        <v>-10048</v>
      </c>
      <c r="L26" s="67">
        <f t="shared" si="10"/>
        <v>-2.2834391575273045</v>
      </c>
      <c r="M26" s="66">
        <f t="shared" si="0"/>
        <v>-13075</v>
      </c>
      <c r="N26" s="67">
        <f t="shared" si="1"/>
        <v>-3.0407683899625573</v>
      </c>
      <c r="O26" s="66">
        <f t="shared" si="2"/>
        <v>-1932</v>
      </c>
      <c r="P26" s="67">
        <f t="shared" si="3"/>
        <v>-0.46340381132844827</v>
      </c>
      <c r="Q26" s="68">
        <f t="shared" si="11"/>
        <v>16.79800109538289</v>
      </c>
      <c r="R26" s="68">
        <f t="shared" si="12"/>
        <v>15.043375879619628</v>
      </c>
      <c r="S26" s="68">
        <f t="shared" si="13"/>
        <v>14.527332121793227</v>
      </c>
      <c r="T26" s="68">
        <f>G26/G$14*100</f>
        <v>13.820385213217104</v>
      </c>
      <c r="U26" s="68">
        <f>H26/H$14*100</f>
        <v>13.220195679654209</v>
      </c>
    </row>
    <row r="27" spans="2:21" x14ac:dyDescent="0.25">
      <c r="B27" s="46"/>
      <c r="C27" s="71" t="s">
        <v>25</v>
      </c>
      <c r="D27" s="9">
        <v>97135</v>
      </c>
      <c r="E27" s="9">
        <v>99917</v>
      </c>
      <c r="F27" s="9">
        <v>104795</v>
      </c>
      <c r="G27" s="9">
        <v>92802</v>
      </c>
      <c r="H27" s="10">
        <v>92072</v>
      </c>
      <c r="I27" s="57">
        <f t="shared" si="7"/>
        <v>2782</v>
      </c>
      <c r="J27" s="58">
        <f t="shared" si="8"/>
        <v>2.864055180933752</v>
      </c>
      <c r="K27" s="57">
        <f t="shared" si="9"/>
        <v>4878</v>
      </c>
      <c r="L27" s="58">
        <f t="shared" si="10"/>
        <v>4.8820521032456936</v>
      </c>
      <c r="M27" s="57">
        <f t="shared" si="0"/>
        <v>-11993</v>
      </c>
      <c r="N27" s="58">
        <f t="shared" si="1"/>
        <v>-11.444248294288851</v>
      </c>
      <c r="O27" s="57">
        <f t="shared" si="2"/>
        <v>-730</v>
      </c>
      <c r="P27" s="58">
        <f t="shared" si="3"/>
        <v>-0.78662097799616393</v>
      </c>
      <c r="Q27" s="50">
        <f t="shared" si="11"/>
        <v>3.6513389495826907</v>
      </c>
      <c r="R27" s="50">
        <f t="shared" si="12"/>
        <v>3.4158163335074572</v>
      </c>
      <c r="S27" s="50">
        <f t="shared" si="13"/>
        <v>3.5405283139220014</v>
      </c>
      <c r="T27" s="50">
        <f>G27/G$14*100</f>
        <v>3.0763090523415411</v>
      </c>
      <c r="U27" s="50">
        <f>H27/H$14*100</f>
        <v>2.9331559524537689</v>
      </c>
    </row>
    <row r="28" spans="2:21" ht="6" customHeight="1" x14ac:dyDescent="0.25">
      <c r="B28" s="46"/>
      <c r="C28" s="69"/>
      <c r="D28" s="7"/>
      <c r="E28" s="7"/>
      <c r="F28" s="7"/>
      <c r="G28" s="7"/>
      <c r="H28" s="8">
        <v>0</v>
      </c>
      <c r="I28" s="57"/>
      <c r="J28" s="58"/>
      <c r="K28" s="57"/>
      <c r="L28" s="58"/>
      <c r="M28" s="57"/>
      <c r="N28" s="58"/>
      <c r="O28" s="57"/>
      <c r="P28" s="58"/>
      <c r="Q28" s="50"/>
      <c r="R28" s="50"/>
      <c r="S28" s="50"/>
      <c r="T28" s="50"/>
      <c r="U28" s="50"/>
    </row>
    <row r="29" spans="2:21" x14ac:dyDescent="0.25">
      <c r="B29" s="48" t="s">
        <v>9</v>
      </c>
      <c r="C29" s="69"/>
      <c r="D29" s="7">
        <v>156152</v>
      </c>
      <c r="E29" s="7">
        <v>181179</v>
      </c>
      <c r="F29" s="7">
        <v>181399</v>
      </c>
      <c r="G29" s="7">
        <v>190413</v>
      </c>
      <c r="H29" s="8">
        <v>195581</v>
      </c>
      <c r="I29" s="56">
        <f>E29-D29</f>
        <v>25027</v>
      </c>
      <c r="J29" s="55">
        <f>(E29-D29)/D29*100</f>
        <v>16.027332342845433</v>
      </c>
      <c r="K29" s="56">
        <f>F29-E29</f>
        <v>220</v>
      </c>
      <c r="L29" s="55">
        <f t="shared" ref="L29:L41" si="14">(F29-E29)/E29*100</f>
        <v>0.12142687618322211</v>
      </c>
      <c r="M29" s="56">
        <f t="shared" si="0"/>
        <v>9014</v>
      </c>
      <c r="N29" s="55">
        <f t="shared" si="1"/>
        <v>4.9691563900572771</v>
      </c>
      <c r="O29" s="56">
        <f t="shared" si="2"/>
        <v>5168</v>
      </c>
      <c r="P29" s="55">
        <f t="shared" si="3"/>
        <v>2.714100402808632</v>
      </c>
      <c r="Q29" s="49">
        <f t="shared" ref="Q29:Q79" si="15">D29/D$14*100</f>
        <v>5.8698088192231053</v>
      </c>
      <c r="R29" s="49">
        <f t="shared" ref="R29:R79" si="16">E29/E$14*100</f>
        <v>6.1938827976074897</v>
      </c>
      <c r="S29" s="49">
        <f t="shared" ref="S29:S79" si="17">F29/F$14*100</f>
        <v>6.1286158272545164</v>
      </c>
      <c r="T29" s="49">
        <f>G29/G$14*100</f>
        <v>6.3120324517091211</v>
      </c>
      <c r="U29" s="49">
        <f>H29/H$14*100</f>
        <v>6.230662680694028</v>
      </c>
    </row>
    <row r="30" spans="2:21" x14ac:dyDescent="0.25">
      <c r="B30" s="46"/>
      <c r="C30" s="70" t="s">
        <v>26</v>
      </c>
      <c r="D30" s="64">
        <v>24204</v>
      </c>
      <c r="E30" s="64">
        <v>29869</v>
      </c>
      <c r="F30" s="64">
        <v>30992</v>
      </c>
      <c r="G30" s="64">
        <v>40832</v>
      </c>
      <c r="H30" s="65">
        <v>37948</v>
      </c>
      <c r="I30" s="66">
        <f>E30-D30</f>
        <v>5665</v>
      </c>
      <c r="J30" s="67">
        <f>(E30-D30)/D30*100</f>
        <v>23.405222277309537</v>
      </c>
      <c r="K30" s="66">
        <f>F30-E30</f>
        <v>1123</v>
      </c>
      <c r="L30" s="67">
        <f t="shared" si="14"/>
        <v>3.7597509123171182</v>
      </c>
      <c r="M30" s="66">
        <f t="shared" si="0"/>
        <v>9840</v>
      </c>
      <c r="N30" s="67">
        <f t="shared" si="1"/>
        <v>31.750129065565307</v>
      </c>
      <c r="O30" s="66">
        <f t="shared" si="2"/>
        <v>-2884</v>
      </c>
      <c r="P30" s="67">
        <f t="shared" si="3"/>
        <v>-7.0630877742946714</v>
      </c>
      <c r="Q30" s="68">
        <f t="shared" si="15"/>
        <v>0.90983690673495077</v>
      </c>
      <c r="R30" s="68">
        <f t="shared" si="16"/>
        <v>1.0211177083532756</v>
      </c>
      <c r="S30" s="68">
        <f t="shared" si="17"/>
        <v>1.0470733670983412</v>
      </c>
      <c r="T30" s="68">
        <f>G30/G$14*100</f>
        <v>1.3535468117627834</v>
      </c>
      <c r="U30" s="68">
        <f>H30/H$14*100</f>
        <v>1.2089169572043141</v>
      </c>
    </row>
    <row r="31" spans="2:21" x14ac:dyDescent="0.25">
      <c r="B31" s="46"/>
      <c r="C31" s="71" t="s">
        <v>27</v>
      </c>
      <c r="D31" s="9">
        <v>2205</v>
      </c>
      <c r="E31" s="9">
        <v>2184</v>
      </c>
      <c r="F31" s="9">
        <v>2115</v>
      </c>
      <c r="G31" s="9">
        <v>2181</v>
      </c>
      <c r="H31" s="10">
        <v>2638</v>
      </c>
      <c r="I31" s="57">
        <f t="shared" ref="I31:I77" si="18">E31-D31</f>
        <v>-21</v>
      </c>
      <c r="J31" s="58">
        <f t="shared" ref="J31:J77" si="19">(E31-D31)/D31*100</f>
        <v>-0.95238095238095244</v>
      </c>
      <c r="K31" s="57">
        <f t="shared" ref="K31:K77" si="20">F31-E31</f>
        <v>-69</v>
      </c>
      <c r="L31" s="58">
        <f t="shared" si="14"/>
        <v>-3.1593406593406592</v>
      </c>
      <c r="M31" s="57">
        <f t="shared" si="0"/>
        <v>66</v>
      </c>
      <c r="N31" s="58">
        <f t="shared" si="1"/>
        <v>3.1205673758865249</v>
      </c>
      <c r="O31" s="57">
        <f t="shared" si="2"/>
        <v>457</v>
      </c>
      <c r="P31" s="58">
        <f t="shared" si="3"/>
        <v>20.953690967446125</v>
      </c>
      <c r="Q31" s="50">
        <f t="shared" si="15"/>
        <v>8.288672861306258E-2</v>
      </c>
      <c r="R31" s="50">
        <f t="shared" si="16"/>
        <v>7.4663399345259424E-2</v>
      </c>
      <c r="S31" s="50">
        <f t="shared" si="17"/>
        <v>7.1455865107543606E-2</v>
      </c>
      <c r="T31" s="50">
        <f>G31/G$14*100</f>
        <v>7.2298334552670221E-2</v>
      </c>
      <c r="U31" s="50">
        <f>H31/H$14*100</f>
        <v>8.4039288845393204E-2</v>
      </c>
    </row>
    <row r="32" spans="2:21" x14ac:dyDescent="0.25">
      <c r="B32" s="46"/>
      <c r="C32" s="70" t="s">
        <v>28</v>
      </c>
      <c r="D32" s="64">
        <v>19272</v>
      </c>
      <c r="E32" s="64">
        <v>20005</v>
      </c>
      <c r="F32" s="64">
        <v>21485</v>
      </c>
      <c r="G32" s="64">
        <v>22329</v>
      </c>
      <c r="H32" s="65">
        <v>26815</v>
      </c>
      <c r="I32" s="66">
        <f t="shared" si="18"/>
        <v>733</v>
      </c>
      <c r="J32" s="67">
        <f t="shared" si="19"/>
        <v>3.8034454130344542</v>
      </c>
      <c r="K32" s="66">
        <f t="shared" si="20"/>
        <v>1480</v>
      </c>
      <c r="L32" s="67">
        <f t="shared" si="14"/>
        <v>7.3981504623844039</v>
      </c>
      <c r="M32" s="66">
        <f t="shared" si="0"/>
        <v>844</v>
      </c>
      <c r="N32" s="67">
        <f t="shared" si="1"/>
        <v>3.9283220851757039</v>
      </c>
      <c r="O32" s="66">
        <f t="shared" si="2"/>
        <v>4486</v>
      </c>
      <c r="P32" s="67">
        <f t="shared" si="3"/>
        <v>20.090465314165435</v>
      </c>
      <c r="Q32" s="68">
        <f t="shared" si="15"/>
        <v>0.72444128518410067</v>
      </c>
      <c r="R32" s="68">
        <f t="shared" si="16"/>
        <v>0.68390169592578509</v>
      </c>
      <c r="S32" s="68">
        <f t="shared" si="17"/>
        <v>0.7258767195440069</v>
      </c>
      <c r="T32" s="68">
        <f>G32/G$14*100</f>
        <v>0.74018776351516424</v>
      </c>
      <c r="U32" s="68">
        <f>H32/H$14*100</f>
        <v>0.85425076966990854</v>
      </c>
    </row>
    <row r="33" spans="2:21" x14ac:dyDescent="0.25">
      <c r="B33" s="46"/>
      <c r="C33" s="71" t="s">
        <v>29</v>
      </c>
      <c r="D33" s="9">
        <v>11887</v>
      </c>
      <c r="E33" s="9">
        <v>13091</v>
      </c>
      <c r="F33" s="9">
        <v>13555</v>
      </c>
      <c r="G33" s="9">
        <v>18297</v>
      </c>
      <c r="H33" s="10">
        <v>21235</v>
      </c>
      <c r="I33" s="57">
        <f t="shared" si="18"/>
        <v>1204</v>
      </c>
      <c r="J33" s="58">
        <f t="shared" si="19"/>
        <v>10.128712038361234</v>
      </c>
      <c r="K33" s="57">
        <f t="shared" si="20"/>
        <v>464</v>
      </c>
      <c r="L33" s="58">
        <f t="shared" si="14"/>
        <v>3.5444198304178443</v>
      </c>
      <c r="M33" s="57">
        <f t="shared" si="0"/>
        <v>4742</v>
      </c>
      <c r="N33" s="58">
        <f t="shared" si="1"/>
        <v>34.9834009590557</v>
      </c>
      <c r="O33" s="57">
        <f t="shared" si="2"/>
        <v>2938</v>
      </c>
      <c r="P33" s="58">
        <f t="shared" si="3"/>
        <v>16.057277149259441</v>
      </c>
      <c r="Q33" s="50">
        <f t="shared" si="15"/>
        <v>0.44683652744828795</v>
      </c>
      <c r="R33" s="50">
        <f t="shared" si="16"/>
        <v>0.44753597107545379</v>
      </c>
      <c r="S33" s="50">
        <f t="shared" si="17"/>
        <v>0.45795945698948165</v>
      </c>
      <c r="T33" s="50">
        <f>G33/G$14*100</f>
        <v>0.60653031972040661</v>
      </c>
      <c r="U33" s="50">
        <f>H33/H$14*100</f>
        <v>0.67648760372703731</v>
      </c>
    </row>
    <row r="34" spans="2:21" x14ac:dyDescent="0.25">
      <c r="B34" s="46"/>
      <c r="C34" s="70" t="s">
        <v>30</v>
      </c>
      <c r="D34" s="64">
        <v>41185</v>
      </c>
      <c r="E34" s="64">
        <v>43706</v>
      </c>
      <c r="F34" s="64">
        <v>47953</v>
      </c>
      <c r="G34" s="64">
        <v>46723</v>
      </c>
      <c r="H34" s="65">
        <v>44557</v>
      </c>
      <c r="I34" s="66">
        <f t="shared" si="18"/>
        <v>2521</v>
      </c>
      <c r="J34" s="67">
        <f t="shared" si="19"/>
        <v>6.1211606167293917</v>
      </c>
      <c r="K34" s="66">
        <f t="shared" si="20"/>
        <v>4247</v>
      </c>
      <c r="L34" s="67">
        <f t="shared" si="14"/>
        <v>9.7172012995927322</v>
      </c>
      <c r="M34" s="66">
        <f t="shared" si="0"/>
        <v>-1230</v>
      </c>
      <c r="N34" s="67">
        <f t="shared" si="1"/>
        <v>-2.5650115738327113</v>
      </c>
      <c r="O34" s="66">
        <f t="shared" si="2"/>
        <v>-2166</v>
      </c>
      <c r="P34" s="67">
        <f t="shared" si="3"/>
        <v>-4.6358324593883093</v>
      </c>
      <c r="Q34" s="68">
        <f t="shared" si="15"/>
        <v>1.5481586929383138</v>
      </c>
      <c r="R34" s="68">
        <f t="shared" si="16"/>
        <v>1.4941568368973939</v>
      </c>
      <c r="S34" s="68">
        <f t="shared" si="17"/>
        <v>1.6201054843981271</v>
      </c>
      <c r="T34" s="68">
        <f>G34/G$14*100</f>
        <v>1.5488285581404908</v>
      </c>
      <c r="U34" s="68">
        <f>H34/H$14*100</f>
        <v>1.4194611800925643</v>
      </c>
    </row>
    <row r="35" spans="2:21" x14ac:dyDescent="0.25">
      <c r="B35" s="46"/>
      <c r="C35" s="71" t="s">
        <v>31</v>
      </c>
      <c r="D35" s="9">
        <v>6171</v>
      </c>
      <c r="E35" s="9">
        <v>6243</v>
      </c>
      <c r="F35" s="9">
        <v>6306</v>
      </c>
      <c r="G35" s="9">
        <v>6280</v>
      </c>
      <c r="H35" s="10">
        <v>6434</v>
      </c>
      <c r="I35" s="57">
        <f t="shared" si="18"/>
        <v>72</v>
      </c>
      <c r="J35" s="58">
        <f t="shared" si="19"/>
        <v>1.1667476908118619</v>
      </c>
      <c r="K35" s="57">
        <f t="shared" si="20"/>
        <v>63</v>
      </c>
      <c r="L35" s="58">
        <f t="shared" si="14"/>
        <v>1.0091302258529553</v>
      </c>
      <c r="M35" s="57">
        <f t="shared" si="0"/>
        <v>-26</v>
      </c>
      <c r="N35" s="58">
        <f t="shared" si="1"/>
        <v>-0.41230574056454167</v>
      </c>
      <c r="O35" s="57">
        <f t="shared" si="2"/>
        <v>154</v>
      </c>
      <c r="P35" s="58">
        <f t="shared" si="3"/>
        <v>2.4522292993630574</v>
      </c>
      <c r="Q35" s="50">
        <f t="shared" si="15"/>
        <v>0.23197006905723772</v>
      </c>
      <c r="R35" s="50">
        <f t="shared" si="16"/>
        <v>0.21342655774379787</v>
      </c>
      <c r="S35" s="50">
        <f t="shared" si="17"/>
        <v>0.21304996944121513</v>
      </c>
      <c r="T35" s="50">
        <f>G35/G$14*100</f>
        <v>0.2081767725771522</v>
      </c>
      <c r="U35" s="50">
        <f>H35/H$14*100</f>
        <v>0.20496921320366179</v>
      </c>
    </row>
    <row r="36" spans="2:21" x14ac:dyDescent="0.25">
      <c r="B36" s="46"/>
      <c r="C36" s="70" t="s">
        <v>32</v>
      </c>
      <c r="D36" s="64">
        <v>220</v>
      </c>
      <c r="E36" s="64">
        <v>215</v>
      </c>
      <c r="F36" s="64">
        <v>248</v>
      </c>
      <c r="G36" s="64">
        <v>214</v>
      </c>
      <c r="H36" s="65">
        <v>290</v>
      </c>
      <c r="I36" s="66">
        <f t="shared" si="18"/>
        <v>-5</v>
      </c>
      <c r="J36" s="67">
        <f t="shared" si="19"/>
        <v>-2.2727272727272729</v>
      </c>
      <c r="K36" s="66">
        <f t="shared" si="20"/>
        <v>33</v>
      </c>
      <c r="L36" s="67">
        <f t="shared" si="14"/>
        <v>15.348837209302326</v>
      </c>
      <c r="M36" s="66">
        <f t="shared" si="0"/>
        <v>-34</v>
      </c>
      <c r="N36" s="67">
        <f t="shared" si="1"/>
        <v>-13.709677419354838</v>
      </c>
      <c r="O36" s="66">
        <f t="shared" si="2"/>
        <v>76</v>
      </c>
      <c r="P36" s="67">
        <f t="shared" si="3"/>
        <v>35.514018691588781</v>
      </c>
      <c r="Q36" s="68">
        <f t="shared" si="15"/>
        <v>8.2698776847500086E-3</v>
      </c>
      <c r="R36" s="68">
        <f t="shared" si="16"/>
        <v>7.3501057047759963E-3</v>
      </c>
      <c r="S36" s="68">
        <f t="shared" si="17"/>
        <v>8.3787491946434121E-3</v>
      </c>
      <c r="T36" s="68">
        <f>G36/G$14*100</f>
        <v>7.0939218680749327E-3</v>
      </c>
      <c r="U36" s="68">
        <f>H36/H$14*100</f>
        <v>9.2385874773176745E-3</v>
      </c>
    </row>
    <row r="37" spans="2:21" x14ac:dyDescent="0.25">
      <c r="B37" s="46"/>
      <c r="C37" s="71" t="s">
        <v>33</v>
      </c>
      <c r="D37" s="9">
        <v>1054</v>
      </c>
      <c r="E37" s="9">
        <v>1095</v>
      </c>
      <c r="F37" s="9">
        <v>1017</v>
      </c>
      <c r="G37" s="9">
        <v>1005</v>
      </c>
      <c r="H37" s="10">
        <v>1603</v>
      </c>
      <c r="I37" s="57">
        <f t="shared" si="18"/>
        <v>41</v>
      </c>
      <c r="J37" s="58">
        <f t="shared" si="19"/>
        <v>3.8899430740037952</v>
      </c>
      <c r="K37" s="57">
        <f t="shared" si="20"/>
        <v>-78</v>
      </c>
      <c r="L37" s="58">
        <f t="shared" si="14"/>
        <v>-7.1232876712328768</v>
      </c>
      <c r="M37" s="57">
        <f t="shared" si="0"/>
        <v>-12</v>
      </c>
      <c r="N37" s="58">
        <f t="shared" si="1"/>
        <v>-1.1799410029498525</v>
      </c>
      <c r="O37" s="57">
        <f t="shared" si="2"/>
        <v>598</v>
      </c>
      <c r="P37" s="58">
        <f t="shared" si="3"/>
        <v>59.502487562189053</v>
      </c>
      <c r="Q37" s="50">
        <f t="shared" si="15"/>
        <v>3.9620232180575032E-2</v>
      </c>
      <c r="R37" s="50">
        <f t="shared" si="16"/>
        <v>3.7434259287114961E-2</v>
      </c>
      <c r="S37" s="50">
        <f t="shared" si="17"/>
        <v>3.4359628753840118E-2</v>
      </c>
      <c r="T37" s="50">
        <f>G37/G$14*100</f>
        <v>3.3314913445865922E-2</v>
      </c>
      <c r="U37" s="50">
        <f>H37/H$14*100</f>
        <v>5.1067088710828393E-2</v>
      </c>
    </row>
    <row r="38" spans="2:21" x14ac:dyDescent="0.25">
      <c r="B38" s="46"/>
      <c r="C38" s="70" t="s">
        <v>34</v>
      </c>
      <c r="D38" s="64">
        <v>11268</v>
      </c>
      <c r="E38" s="64">
        <v>13328</v>
      </c>
      <c r="F38" s="64">
        <v>13261</v>
      </c>
      <c r="G38" s="64">
        <v>14865</v>
      </c>
      <c r="H38" s="65">
        <v>17007</v>
      </c>
      <c r="I38" s="66">
        <f t="shared" si="18"/>
        <v>2060</v>
      </c>
      <c r="J38" s="67">
        <f t="shared" si="19"/>
        <v>18.281860134895279</v>
      </c>
      <c r="K38" s="66">
        <f t="shared" si="20"/>
        <v>-67</v>
      </c>
      <c r="L38" s="67">
        <f t="shared" si="14"/>
        <v>-0.50270108043217288</v>
      </c>
      <c r="M38" s="66">
        <f t="shared" si="0"/>
        <v>1604</v>
      </c>
      <c r="N38" s="67">
        <f t="shared" si="1"/>
        <v>12.095618731619034</v>
      </c>
      <c r="O38" s="66">
        <f t="shared" si="2"/>
        <v>2142</v>
      </c>
      <c r="P38" s="67">
        <f t="shared" si="3"/>
        <v>14.409687184661957</v>
      </c>
      <c r="Q38" s="68">
        <f t="shared" si="15"/>
        <v>0.42356809887165042</v>
      </c>
      <c r="R38" s="68">
        <f t="shared" si="16"/>
        <v>0.45563818061978828</v>
      </c>
      <c r="S38" s="68">
        <f t="shared" si="17"/>
        <v>0.44802658496034792</v>
      </c>
      <c r="T38" s="68">
        <f>G38/G$14*100</f>
        <v>0.4927623764903451</v>
      </c>
      <c r="U38" s="68">
        <f>H38/H$14*100</f>
        <v>0.54179536974738518</v>
      </c>
    </row>
    <row r="39" spans="2:21" x14ac:dyDescent="0.25">
      <c r="B39" s="46"/>
      <c r="C39" s="71" t="s">
        <v>35</v>
      </c>
      <c r="D39" s="9">
        <v>106</v>
      </c>
      <c r="E39" s="9">
        <v>94</v>
      </c>
      <c r="F39" s="9">
        <v>91</v>
      </c>
      <c r="G39" s="9">
        <v>98</v>
      </c>
      <c r="H39" s="10">
        <v>89</v>
      </c>
      <c r="I39" s="57">
        <f t="shared" si="18"/>
        <v>-12</v>
      </c>
      <c r="J39" s="58">
        <f t="shared" si="19"/>
        <v>-11.320754716981133</v>
      </c>
      <c r="K39" s="57">
        <f t="shared" si="20"/>
        <v>-3</v>
      </c>
      <c r="L39" s="58">
        <f t="shared" si="14"/>
        <v>-3.1914893617021276</v>
      </c>
      <c r="M39" s="57">
        <f t="shared" si="0"/>
        <v>7</v>
      </c>
      <c r="N39" s="58">
        <f t="shared" si="1"/>
        <v>7.6923076923076925</v>
      </c>
      <c r="O39" s="57">
        <f t="shared" si="2"/>
        <v>-9</v>
      </c>
      <c r="P39" s="58">
        <f t="shared" si="3"/>
        <v>-9.183673469387756</v>
      </c>
      <c r="Q39" s="50">
        <f t="shared" si="15"/>
        <v>3.984577429925004E-3</v>
      </c>
      <c r="R39" s="50">
        <f t="shared" si="16"/>
        <v>3.2135345872043894E-3</v>
      </c>
      <c r="S39" s="50">
        <f t="shared" si="17"/>
        <v>3.0744603899699619E-3</v>
      </c>
      <c r="T39" s="50">
        <f>G39/G$14*100</f>
        <v>3.2486184255670252E-3</v>
      </c>
      <c r="U39" s="50">
        <f>H39/H$14*100</f>
        <v>2.8352906395905969E-3</v>
      </c>
    </row>
    <row r="40" spans="2:21" x14ac:dyDescent="0.25">
      <c r="B40" s="48"/>
      <c r="C40" s="70" t="s">
        <v>36</v>
      </c>
      <c r="D40" s="64">
        <v>3835</v>
      </c>
      <c r="E40" s="64">
        <v>3838</v>
      </c>
      <c r="F40" s="64">
        <v>4099</v>
      </c>
      <c r="G40" s="64">
        <v>4392</v>
      </c>
      <c r="H40" s="65">
        <v>5041</v>
      </c>
      <c r="I40" s="66">
        <f t="shared" si="18"/>
        <v>3</v>
      </c>
      <c r="J40" s="67">
        <f t="shared" si="19"/>
        <v>7.822685788787484E-2</v>
      </c>
      <c r="K40" s="66">
        <f t="shared" si="20"/>
        <v>261</v>
      </c>
      <c r="L40" s="67">
        <f t="shared" si="14"/>
        <v>6.8004168837936421</v>
      </c>
      <c r="M40" s="66">
        <f t="shared" si="0"/>
        <v>293</v>
      </c>
      <c r="N40" s="67">
        <f t="shared" si="1"/>
        <v>7.1480848987557941</v>
      </c>
      <c r="O40" s="66">
        <f t="shared" si="2"/>
        <v>649</v>
      </c>
      <c r="P40" s="67">
        <f t="shared" si="3"/>
        <v>14.776867030965391</v>
      </c>
      <c r="Q40" s="68">
        <f t="shared" si="15"/>
        <v>0.14415900418643762</v>
      </c>
      <c r="R40" s="68">
        <f t="shared" si="16"/>
        <v>0.13120793346479198</v>
      </c>
      <c r="S40" s="68">
        <f t="shared" si="17"/>
        <v>0.1384858586646909</v>
      </c>
      <c r="T40" s="68">
        <f>G40/G$14*100</f>
        <v>0.14559114413357524</v>
      </c>
      <c r="U40" s="68">
        <f>H40/H$14*100</f>
        <v>0.16059213611433931</v>
      </c>
    </row>
    <row r="41" spans="2:21" x14ac:dyDescent="0.25">
      <c r="B41" s="46"/>
      <c r="C41" s="71" t="s">
        <v>37</v>
      </c>
      <c r="D41" s="9">
        <v>34745</v>
      </c>
      <c r="E41" s="9">
        <v>47511</v>
      </c>
      <c r="F41" s="9">
        <v>40277</v>
      </c>
      <c r="G41" s="9">
        <v>33197</v>
      </c>
      <c r="H41" s="10">
        <v>31924</v>
      </c>
      <c r="I41" s="57">
        <f t="shared" si="18"/>
        <v>12766</v>
      </c>
      <c r="J41" s="58">
        <f t="shared" si="19"/>
        <v>36.741977262915526</v>
      </c>
      <c r="K41" s="57">
        <f t="shared" si="20"/>
        <v>-7234</v>
      </c>
      <c r="L41" s="58">
        <f t="shared" si="14"/>
        <v>-15.225947675275201</v>
      </c>
      <c r="M41" s="57">
        <f t="shared" si="0"/>
        <v>-7080</v>
      </c>
      <c r="N41" s="58">
        <f t="shared" si="1"/>
        <v>-17.578270476947143</v>
      </c>
      <c r="O41" s="57">
        <f t="shared" si="2"/>
        <v>-1273</v>
      </c>
      <c r="P41" s="58">
        <f t="shared" si="3"/>
        <v>-3.8346838569750274</v>
      </c>
      <c r="Q41" s="50">
        <f t="shared" si="15"/>
        <v>1.3060768188938137</v>
      </c>
      <c r="R41" s="50">
        <f t="shared" si="16"/>
        <v>1.6242366146028482</v>
      </c>
      <c r="S41" s="50">
        <f t="shared" si="17"/>
        <v>1.3607696827123092</v>
      </c>
      <c r="T41" s="50">
        <f>G41/G$14*100</f>
        <v>1.1004529170770259</v>
      </c>
      <c r="U41" s="50">
        <f>H41/H$14*100</f>
        <v>1.0170091952616878</v>
      </c>
    </row>
    <row r="42" spans="2:21" ht="6" customHeight="1" x14ac:dyDescent="0.25">
      <c r="B42" s="46"/>
      <c r="C42" s="69"/>
      <c r="D42" s="7"/>
      <c r="E42" s="7"/>
      <c r="F42" s="7"/>
      <c r="G42" s="7"/>
      <c r="H42" s="8">
        <v>0</v>
      </c>
      <c r="I42" s="57"/>
      <c r="J42" s="58"/>
      <c r="K42" s="57"/>
      <c r="L42" s="58"/>
      <c r="M42" s="57"/>
      <c r="N42" s="58"/>
      <c r="O42" s="57"/>
      <c r="P42" s="58"/>
      <c r="Q42" s="50"/>
      <c r="R42" s="50"/>
      <c r="S42" s="50"/>
      <c r="T42" s="50"/>
      <c r="U42" s="50"/>
    </row>
    <row r="43" spans="2:21" x14ac:dyDescent="0.25">
      <c r="B43" s="48" t="s">
        <v>10</v>
      </c>
      <c r="C43" s="69"/>
      <c r="D43" s="11">
        <v>12649</v>
      </c>
      <c r="E43" s="11">
        <v>12549</v>
      </c>
      <c r="F43" s="11">
        <v>13381</v>
      </c>
      <c r="G43" s="11">
        <v>12997</v>
      </c>
      <c r="H43" s="12">
        <v>13510</v>
      </c>
      <c r="I43" s="59">
        <f t="shared" si="18"/>
        <v>-100</v>
      </c>
      <c r="J43" s="55">
        <f t="shared" si="19"/>
        <v>-0.79057633014467543</v>
      </c>
      <c r="K43" s="59">
        <f t="shared" si="20"/>
        <v>832</v>
      </c>
      <c r="L43" s="55">
        <f t="shared" ref="L43:L52" si="21">(F43-E43)/E43*100</f>
        <v>6.6300103593911865</v>
      </c>
      <c r="M43" s="59">
        <f t="shared" si="0"/>
        <v>-384</v>
      </c>
      <c r="N43" s="55">
        <f t="shared" si="1"/>
        <v>-2.8697406770794407</v>
      </c>
      <c r="O43" s="59">
        <f t="shared" si="2"/>
        <v>513</v>
      </c>
      <c r="P43" s="55">
        <f t="shared" si="3"/>
        <v>3.9470647072401324</v>
      </c>
      <c r="Q43" s="49">
        <f t="shared" ref="Q43:Q79" si="22">D43/D$14*100</f>
        <v>0.4754803765200129</v>
      </c>
      <c r="R43" s="49">
        <f t="shared" ref="R43:R79" si="23">E43/E$14*100</f>
        <v>0.4290068673917859</v>
      </c>
      <c r="S43" s="49">
        <f t="shared" ref="S43:S79" si="24">F43/F$14*100</f>
        <v>0.45208081844162701</v>
      </c>
      <c r="T43" s="49">
        <f>G43/G$14*100</f>
        <v>0.43083973139892473</v>
      </c>
      <c r="U43" s="49">
        <f>H43/H$14*100</f>
        <v>0.43039074765021301</v>
      </c>
    </row>
    <row r="44" spans="2:21" x14ac:dyDescent="0.25">
      <c r="B44" s="48"/>
      <c r="C44" s="70" t="s">
        <v>38</v>
      </c>
      <c r="D44" s="64">
        <v>422</v>
      </c>
      <c r="E44" s="64">
        <v>323</v>
      </c>
      <c r="F44" s="64">
        <v>423</v>
      </c>
      <c r="G44" s="64">
        <v>355</v>
      </c>
      <c r="H44" s="65">
        <v>367</v>
      </c>
      <c r="I44" s="66">
        <f t="shared" si="18"/>
        <v>-99</v>
      </c>
      <c r="J44" s="67">
        <f t="shared" si="19"/>
        <v>-23.459715639810426</v>
      </c>
      <c r="K44" s="66">
        <f t="shared" si="20"/>
        <v>100</v>
      </c>
      <c r="L44" s="67">
        <f t="shared" si="21"/>
        <v>30.959752321981426</v>
      </c>
      <c r="M44" s="66">
        <f t="shared" si="0"/>
        <v>-68</v>
      </c>
      <c r="N44" s="67">
        <f t="shared" si="1"/>
        <v>-16.07565011820331</v>
      </c>
      <c r="O44" s="66">
        <f t="shared" si="2"/>
        <v>12</v>
      </c>
      <c r="P44" s="67">
        <f t="shared" si="3"/>
        <v>3.3802816901408446</v>
      </c>
      <c r="Q44" s="68">
        <f t="shared" si="22"/>
        <v>1.5863129013475013E-2</v>
      </c>
      <c r="R44" s="68">
        <f t="shared" si="23"/>
        <v>1.1042251826244869E-2</v>
      </c>
      <c r="S44" s="68">
        <f t="shared" si="24"/>
        <v>1.4291173021508723E-2</v>
      </c>
      <c r="T44" s="68">
        <f>G44/G$14*100</f>
        <v>1.176795450077851E-2</v>
      </c>
      <c r="U44" s="68">
        <f>H44/H$14*100</f>
        <v>1.1691591738536506E-2</v>
      </c>
    </row>
    <row r="45" spans="2:21" x14ac:dyDescent="0.25">
      <c r="B45" s="46"/>
      <c r="C45" s="71" t="s">
        <v>39</v>
      </c>
      <c r="D45" s="9">
        <v>481</v>
      </c>
      <c r="E45" s="9">
        <v>443</v>
      </c>
      <c r="F45" s="9">
        <v>364</v>
      </c>
      <c r="G45" s="9">
        <v>344</v>
      </c>
      <c r="H45" s="10">
        <v>339</v>
      </c>
      <c r="I45" s="57">
        <f t="shared" si="18"/>
        <v>-38</v>
      </c>
      <c r="J45" s="58">
        <f t="shared" si="19"/>
        <v>-7.9002079002079011</v>
      </c>
      <c r="K45" s="57">
        <f t="shared" si="20"/>
        <v>-79</v>
      </c>
      <c r="L45" s="58">
        <f t="shared" si="21"/>
        <v>-17.832957110609481</v>
      </c>
      <c r="M45" s="57">
        <f t="shared" si="0"/>
        <v>-20</v>
      </c>
      <c r="N45" s="58">
        <f t="shared" si="1"/>
        <v>-5.4945054945054945</v>
      </c>
      <c r="O45" s="57">
        <f t="shared" si="2"/>
        <v>-5</v>
      </c>
      <c r="P45" s="58">
        <f t="shared" si="3"/>
        <v>-1.4534883720930232</v>
      </c>
      <c r="Q45" s="50">
        <f t="shared" si="22"/>
        <v>1.8080959847112516E-2</v>
      </c>
      <c r="R45" s="50">
        <f t="shared" si="23"/>
        <v>1.5144636405654726E-2</v>
      </c>
      <c r="S45" s="50">
        <f t="shared" si="24"/>
        <v>1.2297841559879848E-2</v>
      </c>
      <c r="T45" s="50">
        <f>G45/G$14*100</f>
        <v>1.1403313657092413E-2</v>
      </c>
      <c r="U45" s="50">
        <f>H45/H$14*100</f>
        <v>1.0799590189002386E-2</v>
      </c>
    </row>
    <row r="46" spans="2:21" x14ac:dyDescent="0.25">
      <c r="B46" s="46"/>
      <c r="C46" s="70" t="s">
        <v>40</v>
      </c>
      <c r="D46" s="64">
        <v>2919</v>
      </c>
      <c r="E46" s="64">
        <v>3161</v>
      </c>
      <c r="F46" s="64">
        <v>3167</v>
      </c>
      <c r="G46" s="64">
        <v>3149</v>
      </c>
      <c r="H46" s="65">
        <v>3042</v>
      </c>
      <c r="I46" s="66">
        <f t="shared" si="18"/>
        <v>242</v>
      </c>
      <c r="J46" s="67">
        <f t="shared" si="19"/>
        <v>8.2905104487838308</v>
      </c>
      <c r="K46" s="66">
        <f t="shared" si="20"/>
        <v>6</v>
      </c>
      <c r="L46" s="67">
        <f t="shared" si="21"/>
        <v>0.18981335020563112</v>
      </c>
      <c r="M46" s="66">
        <f t="shared" si="0"/>
        <v>-18</v>
      </c>
      <c r="N46" s="67">
        <f t="shared" si="1"/>
        <v>-0.5683612251341964</v>
      </c>
      <c r="O46" s="66">
        <f t="shared" si="2"/>
        <v>-107</v>
      </c>
      <c r="P46" s="67">
        <f t="shared" si="3"/>
        <v>-3.3979040965385834</v>
      </c>
      <c r="Q46" s="68">
        <f t="shared" si="22"/>
        <v>0.1097262407353876</v>
      </c>
      <c r="R46" s="68">
        <f t="shared" si="23"/>
        <v>0.10806364712928802</v>
      </c>
      <c r="S46" s="68">
        <f t="shared" si="24"/>
        <v>0.10699797862675679</v>
      </c>
      <c r="T46" s="68">
        <f>G46/G$14*100</f>
        <v>0.10438672879704654</v>
      </c>
      <c r="U46" s="68">
        <f>H46/H$14*100</f>
        <v>9.6909596917242644E-2</v>
      </c>
    </row>
    <row r="47" spans="2:21" x14ac:dyDescent="0.25">
      <c r="B47" s="46"/>
      <c r="C47" s="71" t="s">
        <v>41</v>
      </c>
      <c r="D47" s="9">
        <v>346</v>
      </c>
      <c r="E47" s="9">
        <v>415</v>
      </c>
      <c r="F47" s="9">
        <v>399</v>
      </c>
      <c r="G47" s="9">
        <v>409</v>
      </c>
      <c r="H47" s="10">
        <v>502</v>
      </c>
      <c r="I47" s="57">
        <f t="shared" si="18"/>
        <v>69</v>
      </c>
      <c r="J47" s="58">
        <f t="shared" si="19"/>
        <v>19.942196531791907</v>
      </c>
      <c r="K47" s="57">
        <f t="shared" si="20"/>
        <v>-16</v>
      </c>
      <c r="L47" s="58">
        <f t="shared" si="21"/>
        <v>-3.8554216867469884</v>
      </c>
      <c r="M47" s="57">
        <f t="shared" si="0"/>
        <v>10</v>
      </c>
      <c r="N47" s="58">
        <f t="shared" si="1"/>
        <v>2.5062656641604009</v>
      </c>
      <c r="O47" s="57">
        <f t="shared" si="2"/>
        <v>93</v>
      </c>
      <c r="P47" s="58">
        <f t="shared" si="3"/>
        <v>22.73838630806846</v>
      </c>
      <c r="Q47" s="50">
        <f t="shared" si="22"/>
        <v>1.3006262176925012E-2</v>
      </c>
      <c r="R47" s="50">
        <f t="shared" si="23"/>
        <v>1.4187413337125759E-2</v>
      </c>
      <c r="S47" s="50">
        <f t="shared" si="24"/>
        <v>1.3480326325252909E-2</v>
      </c>
      <c r="T47" s="50">
        <f>G47/G$14*100</f>
        <v>1.3558009551601155E-2</v>
      </c>
      <c r="U47" s="50">
        <f>H47/H$14*100</f>
        <v>1.599231349521887E-2</v>
      </c>
    </row>
    <row r="48" spans="2:21" x14ac:dyDescent="0.25">
      <c r="B48" s="46"/>
      <c r="C48" s="70" t="s">
        <v>42</v>
      </c>
      <c r="D48" s="64">
        <v>1004</v>
      </c>
      <c r="E48" s="64">
        <v>971</v>
      </c>
      <c r="F48" s="64">
        <v>982</v>
      </c>
      <c r="G48" s="64">
        <v>997</v>
      </c>
      <c r="H48" s="65">
        <v>1180</v>
      </c>
      <c r="I48" s="66">
        <f t="shared" si="18"/>
        <v>-33</v>
      </c>
      <c r="J48" s="67">
        <f t="shared" si="19"/>
        <v>-3.286852589641434</v>
      </c>
      <c r="K48" s="66">
        <f t="shared" si="20"/>
        <v>11</v>
      </c>
      <c r="L48" s="67">
        <f t="shared" si="21"/>
        <v>1.1328527291452111</v>
      </c>
      <c r="M48" s="66">
        <f t="shared" si="0"/>
        <v>15</v>
      </c>
      <c r="N48" s="67">
        <f t="shared" si="1"/>
        <v>1.5274949083503055</v>
      </c>
      <c r="O48" s="66">
        <f t="shared" si="2"/>
        <v>183</v>
      </c>
      <c r="P48" s="67">
        <f t="shared" si="3"/>
        <v>18.355065195586761</v>
      </c>
      <c r="Q48" s="68">
        <f t="shared" si="22"/>
        <v>3.7740714524950029E-2</v>
      </c>
      <c r="R48" s="68">
        <f t="shared" si="23"/>
        <v>3.3195128555058101E-2</v>
      </c>
      <c r="S48" s="68">
        <f t="shared" si="24"/>
        <v>3.3177143988467057E-2</v>
      </c>
      <c r="T48" s="68">
        <f>G48/G$14*100</f>
        <v>3.3049720105003302E-2</v>
      </c>
      <c r="U48" s="68">
        <f>H48/H$14*100</f>
        <v>3.7591493873223643E-2</v>
      </c>
    </row>
    <row r="49" spans="2:21" ht="17.25" x14ac:dyDescent="0.25">
      <c r="B49" s="46"/>
      <c r="C49" s="71" t="s">
        <v>93</v>
      </c>
      <c r="D49" s="9">
        <v>16</v>
      </c>
      <c r="E49" s="9">
        <v>19</v>
      </c>
      <c r="F49" s="9">
        <v>13</v>
      </c>
      <c r="G49" s="9">
        <v>7</v>
      </c>
      <c r="H49" s="10">
        <v>5</v>
      </c>
      <c r="I49" s="57">
        <f t="shared" si="18"/>
        <v>3</v>
      </c>
      <c r="J49" s="58">
        <f t="shared" si="19"/>
        <v>18.75</v>
      </c>
      <c r="K49" s="57">
        <f t="shared" si="20"/>
        <v>-6</v>
      </c>
      <c r="L49" s="58">
        <f t="shared" si="21"/>
        <v>-31.578947368421051</v>
      </c>
      <c r="M49" s="57">
        <f t="shared" si="0"/>
        <v>-6</v>
      </c>
      <c r="N49" s="58">
        <f t="shared" si="1"/>
        <v>-46.153846153846153</v>
      </c>
      <c r="O49" s="57">
        <f t="shared" si="2"/>
        <v>-2</v>
      </c>
      <c r="P49" s="58">
        <f t="shared" si="3"/>
        <v>-28.571428571428569</v>
      </c>
      <c r="Q49" s="50">
        <f t="shared" si="22"/>
        <v>6.0144564980000052E-4</v>
      </c>
      <c r="R49" s="50">
        <f t="shared" si="23"/>
        <v>6.4954422507322758E-4</v>
      </c>
      <c r="S49" s="50">
        <f t="shared" si="24"/>
        <v>4.3920862713856586E-4</v>
      </c>
      <c r="T49" s="50">
        <f>G49/G$14*100</f>
        <v>2.3204417325478749E-4</v>
      </c>
      <c r="U49" s="50">
        <f>H49/H$14*100</f>
        <v>1.5928599098823578E-4</v>
      </c>
    </row>
    <row r="50" spans="2:21" x14ac:dyDescent="0.25">
      <c r="B50" s="46"/>
      <c r="C50" s="70" t="s">
        <v>43</v>
      </c>
      <c r="D50" s="64">
        <v>5312</v>
      </c>
      <c r="E50" s="64">
        <v>5541</v>
      </c>
      <c r="F50" s="64">
        <v>5956</v>
      </c>
      <c r="G50" s="64">
        <v>5897</v>
      </c>
      <c r="H50" s="65">
        <v>6071</v>
      </c>
      <c r="I50" s="66">
        <f t="shared" si="18"/>
        <v>229</v>
      </c>
      <c r="J50" s="67">
        <f t="shared" si="19"/>
        <v>4.3109939759036147</v>
      </c>
      <c r="K50" s="66">
        <f t="shared" si="20"/>
        <v>415</v>
      </c>
      <c r="L50" s="67">
        <f t="shared" si="21"/>
        <v>7.4896228117668286</v>
      </c>
      <c r="M50" s="66">
        <f t="shared" si="0"/>
        <v>-59</v>
      </c>
      <c r="N50" s="67">
        <f t="shared" si="1"/>
        <v>-0.99059771658831441</v>
      </c>
      <c r="O50" s="66">
        <f t="shared" si="2"/>
        <v>174</v>
      </c>
      <c r="P50" s="67">
        <f t="shared" si="3"/>
        <v>2.9506528743428859</v>
      </c>
      <c r="Q50" s="68">
        <f t="shared" si="22"/>
        <v>0.19967995573360017</v>
      </c>
      <c r="R50" s="68">
        <f t="shared" si="23"/>
        <v>0.1894276079542502</v>
      </c>
      <c r="S50" s="68">
        <f t="shared" si="24"/>
        <v>0.2012251217874845</v>
      </c>
      <c r="T50" s="68">
        <f>G50/G$14*100</f>
        <v>0.19548064138335455</v>
      </c>
      <c r="U50" s="68">
        <f>H50/H$14*100</f>
        <v>0.19340505025791588</v>
      </c>
    </row>
    <row r="51" spans="2:21" x14ac:dyDescent="0.25">
      <c r="B51" s="46"/>
      <c r="C51" s="71" t="s">
        <v>44</v>
      </c>
      <c r="D51" s="9">
        <v>1440</v>
      </c>
      <c r="E51" s="9">
        <v>1105</v>
      </c>
      <c r="F51" s="9">
        <v>1356</v>
      </c>
      <c r="G51" s="9">
        <v>1212</v>
      </c>
      <c r="H51" s="10">
        <v>1371</v>
      </c>
      <c r="I51" s="57">
        <f t="shared" si="18"/>
        <v>-335</v>
      </c>
      <c r="J51" s="58">
        <f t="shared" si="19"/>
        <v>-23.263888888888889</v>
      </c>
      <c r="K51" s="57">
        <f t="shared" si="20"/>
        <v>251</v>
      </c>
      <c r="L51" s="58">
        <f t="shared" si="21"/>
        <v>22.714932126696834</v>
      </c>
      <c r="M51" s="57">
        <f t="shared" si="0"/>
        <v>-144</v>
      </c>
      <c r="N51" s="58">
        <f t="shared" si="1"/>
        <v>-10.619469026548673</v>
      </c>
      <c r="O51" s="57">
        <f t="shared" si="2"/>
        <v>159</v>
      </c>
      <c r="P51" s="58">
        <f t="shared" si="3"/>
        <v>13.118811881188119</v>
      </c>
      <c r="Q51" s="50">
        <f t="shared" si="22"/>
        <v>5.4130108482000054E-2</v>
      </c>
      <c r="R51" s="50">
        <f t="shared" si="23"/>
        <v>3.7776124668732446E-2</v>
      </c>
      <c r="S51" s="50">
        <f t="shared" si="24"/>
        <v>4.5812838338453489E-2</v>
      </c>
      <c r="T51" s="50">
        <f>G51/G$14*100</f>
        <v>4.0176791140686063E-2</v>
      </c>
      <c r="U51" s="50">
        <f>H51/H$14*100</f>
        <v>4.3676218728974252E-2</v>
      </c>
    </row>
    <row r="52" spans="2:21" x14ac:dyDescent="0.25">
      <c r="B52" s="46"/>
      <c r="C52" s="70" t="s">
        <v>45</v>
      </c>
      <c r="D52" s="64">
        <v>709</v>
      </c>
      <c r="E52" s="64">
        <v>571</v>
      </c>
      <c r="F52" s="64">
        <v>721</v>
      </c>
      <c r="G52" s="64">
        <v>627</v>
      </c>
      <c r="H52" s="65">
        <v>633</v>
      </c>
      <c r="I52" s="66">
        <f t="shared" si="18"/>
        <v>-138</v>
      </c>
      <c r="J52" s="67">
        <f t="shared" si="19"/>
        <v>-19.464033850493653</v>
      </c>
      <c r="K52" s="66">
        <f t="shared" si="20"/>
        <v>150</v>
      </c>
      <c r="L52" s="67">
        <f t="shared" si="21"/>
        <v>26.26970227670753</v>
      </c>
      <c r="M52" s="66">
        <f t="shared" si="0"/>
        <v>-94</v>
      </c>
      <c r="N52" s="67">
        <f t="shared" si="1"/>
        <v>-13.037447988904299</v>
      </c>
      <c r="O52" s="66">
        <f t="shared" si="2"/>
        <v>6</v>
      </c>
      <c r="P52" s="67">
        <f t="shared" si="3"/>
        <v>0.9569377990430622</v>
      </c>
      <c r="Q52" s="68">
        <f t="shared" si="22"/>
        <v>2.6651560356762524E-2</v>
      </c>
      <c r="R52" s="68">
        <f t="shared" si="23"/>
        <v>1.9520513290358577E-2</v>
      </c>
      <c r="S52" s="68">
        <f t="shared" si="24"/>
        <v>2.435918616668508E-2</v>
      </c>
      <c r="T52" s="68">
        <f>G52/G$14*100</f>
        <v>2.0784528090107394E-2</v>
      </c>
      <c r="U52" s="68">
        <f>H52/H$14*100</f>
        <v>2.0165606459110648E-2</v>
      </c>
    </row>
    <row r="53" spans="2:21" ht="6" customHeight="1" x14ac:dyDescent="0.25">
      <c r="B53" s="46"/>
      <c r="C53" s="69"/>
      <c r="D53" s="7"/>
      <c r="E53" s="7"/>
      <c r="F53" s="7"/>
      <c r="G53" s="7"/>
      <c r="H53" s="8">
        <v>0</v>
      </c>
      <c r="I53" s="57"/>
      <c r="J53" s="58"/>
      <c r="K53" s="57"/>
      <c r="L53" s="58"/>
      <c r="M53" s="57"/>
      <c r="N53" s="58"/>
      <c r="O53" s="57"/>
      <c r="P53" s="58"/>
      <c r="Q53" s="50"/>
      <c r="R53" s="50"/>
      <c r="S53" s="50"/>
      <c r="T53" s="50"/>
      <c r="U53" s="50"/>
    </row>
    <row r="54" spans="2:21" x14ac:dyDescent="0.25">
      <c r="B54" s="48" t="s">
        <v>11</v>
      </c>
      <c r="C54" s="69"/>
      <c r="D54" s="11">
        <v>393115</v>
      </c>
      <c r="E54" s="11">
        <v>434884</v>
      </c>
      <c r="F54" s="11">
        <v>462295</v>
      </c>
      <c r="G54" s="11">
        <v>480102</v>
      </c>
      <c r="H54" s="12">
        <v>500602</v>
      </c>
      <c r="I54" s="59">
        <f t="shared" si="18"/>
        <v>41769</v>
      </c>
      <c r="J54" s="55">
        <f t="shared" si="19"/>
        <v>10.625135138572682</v>
      </c>
      <c r="K54" s="59">
        <f t="shared" si="20"/>
        <v>27411</v>
      </c>
      <c r="L54" s="55">
        <f t="shared" ref="L54:L77" si="25">(F54-E54)/E54*100</f>
        <v>6.3030601263785293</v>
      </c>
      <c r="M54" s="59">
        <f t="shared" si="0"/>
        <v>17807</v>
      </c>
      <c r="N54" s="55">
        <f t="shared" si="1"/>
        <v>3.8518694772818227</v>
      </c>
      <c r="O54" s="59">
        <f t="shared" si="2"/>
        <v>20500</v>
      </c>
      <c r="P54" s="55">
        <f t="shared" si="3"/>
        <v>4.2699259740638453</v>
      </c>
      <c r="Q54" s="49">
        <f t="shared" ref="Q54:Q79" si="26">D54/D$14*100</f>
        <v>14.777331663820451</v>
      </c>
      <c r="R54" s="49">
        <f t="shared" ref="R54:R79" si="27">E54/E$14*100</f>
        <v>14.867178461933975</v>
      </c>
      <c r="S54" s="49">
        <f t="shared" ref="S54:S79" si="28">F54/F$14*100</f>
        <v>15.618765560232564</v>
      </c>
      <c r="T54" s="49">
        <f>G54/G$14*100</f>
        <v>15.914981666852853</v>
      </c>
      <c r="U54" s="49">
        <f>H54/H$14*100</f>
        <v>15.94777713213856</v>
      </c>
    </row>
    <row r="55" spans="2:21" x14ac:dyDescent="0.25">
      <c r="B55" s="44"/>
      <c r="C55" s="70" t="s">
        <v>46</v>
      </c>
      <c r="D55" s="64">
        <v>66450</v>
      </c>
      <c r="E55" s="64">
        <v>67939</v>
      </c>
      <c r="F55" s="64">
        <v>70960</v>
      </c>
      <c r="G55" s="64">
        <v>74574</v>
      </c>
      <c r="H55" s="65">
        <v>80580</v>
      </c>
      <c r="I55" s="66">
        <f t="shared" si="18"/>
        <v>1489</v>
      </c>
      <c r="J55" s="67">
        <f t="shared" si="19"/>
        <v>2.2407825432656132</v>
      </c>
      <c r="K55" s="66">
        <f t="shared" si="20"/>
        <v>3021</v>
      </c>
      <c r="L55" s="67">
        <f t="shared" si="25"/>
        <v>4.4466359528400483</v>
      </c>
      <c r="M55" s="66">
        <f t="shared" si="0"/>
        <v>3614</v>
      </c>
      <c r="N55" s="67">
        <f t="shared" si="1"/>
        <v>5.0930101465614426</v>
      </c>
      <c r="O55" s="66">
        <f t="shared" si="2"/>
        <v>6006</v>
      </c>
      <c r="P55" s="67">
        <f t="shared" si="3"/>
        <v>8.0537452731515007</v>
      </c>
      <c r="Q55" s="68">
        <f t="shared" si="26"/>
        <v>2.4978789643256274</v>
      </c>
      <c r="R55" s="68">
        <f t="shared" si="27"/>
        <v>2.3225992161710529</v>
      </c>
      <c r="S55" s="68">
        <f t="shared" si="28"/>
        <v>2.3974033985963565</v>
      </c>
      <c r="T55" s="68">
        <f>G55/G$14*100</f>
        <v>2.4720660251860744</v>
      </c>
      <c r="U55" s="68">
        <f>H55/H$14*100</f>
        <v>2.5670530307664077</v>
      </c>
    </row>
    <row r="56" spans="2:21" x14ac:dyDescent="0.25">
      <c r="B56" s="44"/>
      <c r="C56" s="71" t="s">
        <v>47</v>
      </c>
      <c r="D56" s="9">
        <v>7679</v>
      </c>
      <c r="E56" s="9">
        <v>7560</v>
      </c>
      <c r="F56" s="9">
        <v>7688</v>
      </c>
      <c r="G56" s="9">
        <v>8089</v>
      </c>
      <c r="H56" s="10">
        <v>8322</v>
      </c>
      <c r="I56" s="57">
        <f t="shared" si="18"/>
        <v>-119</v>
      </c>
      <c r="J56" s="58">
        <f t="shared" si="19"/>
        <v>-1.5496809480401095</v>
      </c>
      <c r="K56" s="57">
        <f t="shared" si="20"/>
        <v>128</v>
      </c>
      <c r="L56" s="58">
        <f t="shared" si="25"/>
        <v>1.6931216931216932</v>
      </c>
      <c r="M56" s="57">
        <f t="shared" si="0"/>
        <v>401</v>
      </c>
      <c r="N56" s="58">
        <f t="shared" si="1"/>
        <v>5.2159209157127986</v>
      </c>
      <c r="O56" s="57">
        <f t="shared" si="2"/>
        <v>233</v>
      </c>
      <c r="P56" s="58">
        <f t="shared" si="3"/>
        <v>2.8804549388057854</v>
      </c>
      <c r="Q56" s="50">
        <f t="shared" si="26"/>
        <v>0.28865632155088777</v>
      </c>
      <c r="R56" s="50">
        <f t="shared" si="27"/>
        <v>0.25845022850282107</v>
      </c>
      <c r="S56" s="50">
        <f t="shared" si="28"/>
        <v>0.25974122503394576</v>
      </c>
      <c r="T56" s="50">
        <f>G56/G$14*100</f>
        <v>0.26814361677971082</v>
      </c>
      <c r="U56" s="50">
        <f>H56/H$14*100</f>
        <v>0.26511560340081963</v>
      </c>
    </row>
    <row r="57" spans="2:21" x14ac:dyDescent="0.25">
      <c r="B57" s="44"/>
      <c r="C57" s="70" t="s">
        <v>48</v>
      </c>
      <c r="D57" s="64">
        <v>10597</v>
      </c>
      <c r="E57" s="64">
        <v>10367</v>
      </c>
      <c r="F57" s="64">
        <v>12275</v>
      </c>
      <c r="G57" s="64">
        <v>12381</v>
      </c>
      <c r="H57" s="65">
        <v>12256</v>
      </c>
      <c r="I57" s="66">
        <f t="shared" si="18"/>
        <v>-230</v>
      </c>
      <c r="J57" s="67">
        <f t="shared" si="19"/>
        <v>-2.1704255921487214</v>
      </c>
      <c r="K57" s="66">
        <f t="shared" si="20"/>
        <v>1908</v>
      </c>
      <c r="L57" s="67">
        <f t="shared" si="25"/>
        <v>18.404552908266616</v>
      </c>
      <c r="M57" s="66">
        <f t="shared" si="0"/>
        <v>106</v>
      </c>
      <c r="N57" s="67">
        <f t="shared" si="1"/>
        <v>0.86354378818737276</v>
      </c>
      <c r="O57" s="66">
        <f t="shared" si="2"/>
        <v>-125</v>
      </c>
      <c r="P57" s="67">
        <f t="shared" si="3"/>
        <v>-1.0096115014942251</v>
      </c>
      <c r="Q57" s="68">
        <f t="shared" si="26"/>
        <v>0.39834497193316282</v>
      </c>
      <c r="R57" s="68">
        <f t="shared" si="27"/>
        <v>0.35441184112285001</v>
      </c>
      <c r="S57" s="68">
        <f t="shared" si="28"/>
        <v>0.41471429985583824</v>
      </c>
      <c r="T57" s="68">
        <f>G57/G$14*100</f>
        <v>0.41041984415250343</v>
      </c>
      <c r="U57" s="68">
        <f>H57/H$14*100</f>
        <v>0.39044182111036352</v>
      </c>
    </row>
    <row r="58" spans="2:21" x14ac:dyDescent="0.25">
      <c r="B58" s="44"/>
      <c r="C58" s="71" t="s">
        <v>49</v>
      </c>
      <c r="D58" s="9">
        <v>5371</v>
      </c>
      <c r="E58" s="9">
        <v>6221</v>
      </c>
      <c r="F58" s="9">
        <v>6123</v>
      </c>
      <c r="G58" s="9">
        <v>6574</v>
      </c>
      <c r="H58" s="10">
        <v>7191</v>
      </c>
      <c r="I58" s="57">
        <f t="shared" si="18"/>
        <v>850</v>
      </c>
      <c r="J58" s="58">
        <f t="shared" si="19"/>
        <v>15.825730776391733</v>
      </c>
      <c r="K58" s="57">
        <f t="shared" si="20"/>
        <v>-98</v>
      </c>
      <c r="L58" s="58">
        <f t="shared" si="25"/>
        <v>-1.5753094357820285</v>
      </c>
      <c r="M58" s="57">
        <f t="shared" si="0"/>
        <v>451</v>
      </c>
      <c r="N58" s="58">
        <f t="shared" si="1"/>
        <v>7.3656704229952643</v>
      </c>
      <c r="O58" s="57">
        <f t="shared" si="2"/>
        <v>617</v>
      </c>
      <c r="P58" s="58">
        <f t="shared" si="3"/>
        <v>9.385457864313965</v>
      </c>
      <c r="Q58" s="50">
        <f t="shared" si="26"/>
        <v>0.20189778656723767</v>
      </c>
      <c r="R58" s="50">
        <f t="shared" si="27"/>
        <v>0.21267445390423939</v>
      </c>
      <c r="S58" s="50">
        <f t="shared" si="28"/>
        <v>0.20686726338226455</v>
      </c>
      <c r="T58" s="50">
        <f>G58/G$14*100</f>
        <v>0.21792262785385327</v>
      </c>
      <c r="U58" s="50">
        <f>H58/H$14*100</f>
        <v>0.22908511223928069</v>
      </c>
    </row>
    <row r="59" spans="2:21" x14ac:dyDescent="0.25">
      <c r="B59" s="44"/>
      <c r="C59" s="70" t="s">
        <v>50</v>
      </c>
      <c r="D59" s="64">
        <v>950</v>
      </c>
      <c r="E59" s="64">
        <v>1097</v>
      </c>
      <c r="F59" s="64">
        <v>1236</v>
      </c>
      <c r="G59" s="64">
        <v>1323</v>
      </c>
      <c r="H59" s="65">
        <v>1296</v>
      </c>
      <c r="I59" s="66">
        <f t="shared" si="18"/>
        <v>147</v>
      </c>
      <c r="J59" s="67">
        <f t="shared" si="19"/>
        <v>15.473684210526315</v>
      </c>
      <c r="K59" s="66">
        <f t="shared" si="20"/>
        <v>139</v>
      </c>
      <c r="L59" s="67">
        <f t="shared" si="25"/>
        <v>12.670920692798541</v>
      </c>
      <c r="M59" s="66">
        <f t="shared" si="0"/>
        <v>87</v>
      </c>
      <c r="N59" s="67">
        <f t="shared" si="1"/>
        <v>7.0388349514563107</v>
      </c>
      <c r="O59" s="66">
        <f t="shared" si="2"/>
        <v>-27</v>
      </c>
      <c r="P59" s="67">
        <f t="shared" si="3"/>
        <v>-2.0408163265306123</v>
      </c>
      <c r="Q59" s="68">
        <f t="shared" si="26"/>
        <v>3.5710835456875034E-2</v>
      </c>
      <c r="R59" s="68">
        <f t="shared" si="27"/>
        <v>3.7502632363438454E-2</v>
      </c>
      <c r="S59" s="68">
        <f t="shared" si="28"/>
        <v>4.1758604857174426E-2</v>
      </c>
      <c r="T59" s="68">
        <f>G59/G$14*100</f>
        <v>4.3856348745154837E-2</v>
      </c>
      <c r="U59" s="68">
        <f>H59/H$14*100</f>
        <v>4.128692886415071E-2</v>
      </c>
    </row>
    <row r="60" spans="2:21" x14ac:dyDescent="0.25">
      <c r="B60" s="44"/>
      <c r="C60" s="71" t="s">
        <v>51</v>
      </c>
      <c r="D60" s="9">
        <v>65188</v>
      </c>
      <c r="E60" s="9">
        <v>67453</v>
      </c>
      <c r="F60" s="9">
        <v>69782</v>
      </c>
      <c r="G60" s="9">
        <v>68634</v>
      </c>
      <c r="H60" s="10">
        <v>69745</v>
      </c>
      <c r="I60" s="57">
        <f t="shared" si="18"/>
        <v>2265</v>
      </c>
      <c r="J60" s="58">
        <f t="shared" si="19"/>
        <v>3.4745658710192058</v>
      </c>
      <c r="K60" s="57">
        <f t="shared" si="20"/>
        <v>2329</v>
      </c>
      <c r="L60" s="58">
        <f t="shared" si="25"/>
        <v>3.4527745244837149</v>
      </c>
      <c r="M60" s="57">
        <f t="shared" si="0"/>
        <v>-1148</v>
      </c>
      <c r="N60" s="58">
        <f t="shared" si="1"/>
        <v>-1.6451233842538191</v>
      </c>
      <c r="O60" s="57">
        <f t="shared" si="2"/>
        <v>1111</v>
      </c>
      <c r="P60" s="58">
        <f t="shared" si="3"/>
        <v>1.6187312410758516</v>
      </c>
      <c r="Q60" s="50">
        <f t="shared" si="26"/>
        <v>2.4504399386976519</v>
      </c>
      <c r="R60" s="50">
        <f t="shared" si="27"/>
        <v>2.3059845586244432</v>
      </c>
      <c r="S60" s="50">
        <f t="shared" si="28"/>
        <v>2.3576043399218007</v>
      </c>
      <c r="T60" s="50">
        <f>G60/G$14*100</f>
        <v>2.2751599695955838</v>
      </c>
      <c r="U60" s="50">
        <f>H60/H$14*100</f>
        <v>2.2218802882949009</v>
      </c>
    </row>
    <row r="61" spans="2:21" x14ac:dyDescent="0.25">
      <c r="B61" s="44"/>
      <c r="C61" s="70" t="s">
        <v>52</v>
      </c>
      <c r="D61" s="64">
        <v>2119</v>
      </c>
      <c r="E61" s="64">
        <v>2161</v>
      </c>
      <c r="F61" s="64">
        <v>1894</v>
      </c>
      <c r="G61" s="64">
        <v>1824</v>
      </c>
      <c r="H61" s="65">
        <v>1832</v>
      </c>
      <c r="I61" s="66">
        <f t="shared" si="18"/>
        <v>42</v>
      </c>
      <c r="J61" s="67">
        <f t="shared" si="19"/>
        <v>1.9820670127418596</v>
      </c>
      <c r="K61" s="66">
        <f t="shared" si="20"/>
        <v>-267</v>
      </c>
      <c r="L61" s="67">
        <f t="shared" si="25"/>
        <v>-12.355391022674688</v>
      </c>
      <c r="M61" s="66">
        <f t="shared" si="0"/>
        <v>-70</v>
      </c>
      <c r="N61" s="67">
        <f t="shared" si="1"/>
        <v>-3.6958817317845831</v>
      </c>
      <c r="O61" s="66">
        <f t="shared" si="2"/>
        <v>8</v>
      </c>
      <c r="P61" s="67">
        <f t="shared" si="3"/>
        <v>0.43859649122807015</v>
      </c>
      <c r="Q61" s="68">
        <f t="shared" si="26"/>
        <v>7.9653958245387568E-2</v>
      </c>
      <c r="R61" s="68">
        <f t="shared" si="27"/>
        <v>7.3877108967539198E-2</v>
      </c>
      <c r="S61" s="68">
        <f t="shared" si="28"/>
        <v>6.3989318446187993E-2</v>
      </c>
      <c r="T61" s="68">
        <f>G61/G$14*100</f>
        <v>6.0464081716676055E-2</v>
      </c>
      <c r="U61" s="68">
        <f>H61/H$14*100</f>
        <v>5.836238709808958E-2</v>
      </c>
    </row>
    <row r="62" spans="2:21" x14ac:dyDescent="0.25">
      <c r="B62" s="44"/>
      <c r="C62" s="71" t="s">
        <v>53</v>
      </c>
      <c r="D62" s="9">
        <v>54773</v>
      </c>
      <c r="E62" s="9">
        <v>61503</v>
      </c>
      <c r="F62" s="9">
        <v>69803</v>
      </c>
      <c r="G62" s="9">
        <v>74032</v>
      </c>
      <c r="H62" s="10">
        <v>77013</v>
      </c>
      <c r="I62" s="57">
        <f t="shared" si="18"/>
        <v>6730</v>
      </c>
      <c r="J62" s="58">
        <f t="shared" si="19"/>
        <v>12.287075749000421</v>
      </c>
      <c r="K62" s="57">
        <f t="shared" si="20"/>
        <v>8300</v>
      </c>
      <c r="L62" s="58">
        <f t="shared" si="25"/>
        <v>13.495276653171389</v>
      </c>
      <c r="M62" s="57">
        <f t="shared" si="0"/>
        <v>4229</v>
      </c>
      <c r="N62" s="58">
        <f t="shared" si="1"/>
        <v>6.0584788619400314</v>
      </c>
      <c r="O62" s="57">
        <f t="shared" si="2"/>
        <v>2981</v>
      </c>
      <c r="P62" s="58">
        <f t="shared" si="3"/>
        <v>4.0266371298897781</v>
      </c>
      <c r="Q62" s="50">
        <f t="shared" si="26"/>
        <v>2.058936411030964</v>
      </c>
      <c r="R62" s="50">
        <f t="shared" si="27"/>
        <v>2.1025746565620373</v>
      </c>
      <c r="S62" s="50">
        <f t="shared" si="28"/>
        <v>2.3583138307810243</v>
      </c>
      <c r="T62" s="50">
        <f>G62/G$14*100</f>
        <v>2.4540991763426323</v>
      </c>
      <c r="U62" s="50">
        <f>H62/H$14*100</f>
        <v>2.4534184047954004</v>
      </c>
    </row>
    <row r="63" spans="2:21" x14ac:dyDescent="0.25">
      <c r="B63" s="44"/>
      <c r="C63" s="70" t="s">
        <v>54</v>
      </c>
      <c r="D63" s="64">
        <v>1125</v>
      </c>
      <c r="E63" s="64">
        <v>1105</v>
      </c>
      <c r="F63" s="64">
        <v>1357</v>
      </c>
      <c r="G63" s="64">
        <v>1636</v>
      </c>
      <c r="H63" s="65">
        <v>1966</v>
      </c>
      <c r="I63" s="66">
        <f t="shared" si="18"/>
        <v>-20</v>
      </c>
      <c r="J63" s="67">
        <f t="shared" si="19"/>
        <v>-1.7777777777777777</v>
      </c>
      <c r="K63" s="66">
        <f t="shared" si="20"/>
        <v>252</v>
      </c>
      <c r="L63" s="67">
        <f t="shared" si="25"/>
        <v>22.805429864253394</v>
      </c>
      <c r="M63" s="66">
        <f t="shared" si="0"/>
        <v>279</v>
      </c>
      <c r="N63" s="67">
        <f t="shared" si="1"/>
        <v>20.56005895357406</v>
      </c>
      <c r="O63" s="66">
        <f t="shared" si="2"/>
        <v>330</v>
      </c>
      <c r="P63" s="67">
        <f t="shared" si="3"/>
        <v>20.171149144254279</v>
      </c>
      <c r="Q63" s="68">
        <f t="shared" si="26"/>
        <v>4.2289147251562534E-2</v>
      </c>
      <c r="R63" s="68">
        <f t="shared" si="27"/>
        <v>3.7776124668732446E-2</v>
      </c>
      <c r="S63" s="68">
        <f t="shared" si="28"/>
        <v>4.5846623617464152E-2</v>
      </c>
      <c r="T63" s="68">
        <f>G63/G$14*100</f>
        <v>5.4232038206404619E-2</v>
      </c>
      <c r="U63" s="68">
        <f>H63/H$14*100</f>
        <v>6.2631251656574308E-2</v>
      </c>
    </row>
    <row r="64" spans="2:21" x14ac:dyDescent="0.25">
      <c r="B64" s="44"/>
      <c r="C64" s="71" t="s">
        <v>55</v>
      </c>
      <c r="D64" s="9">
        <v>3324</v>
      </c>
      <c r="E64" s="9">
        <v>3977</v>
      </c>
      <c r="F64" s="9">
        <v>4321</v>
      </c>
      <c r="G64" s="9">
        <v>4578</v>
      </c>
      <c r="H64" s="10">
        <v>4411</v>
      </c>
      <c r="I64" s="57">
        <f t="shared" si="18"/>
        <v>653</v>
      </c>
      <c r="J64" s="58">
        <f t="shared" si="19"/>
        <v>19.645006016847173</v>
      </c>
      <c r="K64" s="57">
        <f t="shared" si="20"/>
        <v>344</v>
      </c>
      <c r="L64" s="58">
        <f t="shared" si="25"/>
        <v>8.6497359818959012</v>
      </c>
      <c r="M64" s="57">
        <f t="shared" si="0"/>
        <v>257</v>
      </c>
      <c r="N64" s="58">
        <f t="shared" si="1"/>
        <v>5.9476972922934506</v>
      </c>
      <c r="O64" s="57">
        <f t="shared" si="2"/>
        <v>-167</v>
      </c>
      <c r="P64" s="58">
        <f t="shared" si="3"/>
        <v>-3.6478811708169507</v>
      </c>
      <c r="Q64" s="50">
        <f t="shared" si="26"/>
        <v>0.1249503337459501</v>
      </c>
      <c r="R64" s="50">
        <f t="shared" si="27"/>
        <v>0.13595986226927506</v>
      </c>
      <c r="S64" s="50">
        <f t="shared" si="28"/>
        <v>0.14598619060505719</v>
      </c>
      <c r="T64" s="50">
        <f>G64/G$14*100</f>
        <v>0.15175688930863102</v>
      </c>
      <c r="U64" s="50">
        <f>H64/H$14*100</f>
        <v>0.14052210124982159</v>
      </c>
    </row>
    <row r="65" spans="2:21" x14ac:dyDescent="0.25">
      <c r="B65" s="44"/>
      <c r="C65" s="70" t="s">
        <v>56</v>
      </c>
      <c r="D65" s="64">
        <v>15806</v>
      </c>
      <c r="E65" s="64">
        <v>17186</v>
      </c>
      <c r="F65" s="64">
        <v>14563</v>
      </c>
      <c r="G65" s="64">
        <v>14359</v>
      </c>
      <c r="H65" s="65">
        <v>14869</v>
      </c>
      <c r="I65" s="66">
        <f t="shared" si="18"/>
        <v>1380</v>
      </c>
      <c r="J65" s="67">
        <f t="shared" si="19"/>
        <v>8.730861698089333</v>
      </c>
      <c r="K65" s="66">
        <f t="shared" si="20"/>
        <v>-2623</v>
      </c>
      <c r="L65" s="67">
        <f t="shared" si="25"/>
        <v>-15.262422902362388</v>
      </c>
      <c r="M65" s="66">
        <f t="shared" si="0"/>
        <v>-204</v>
      </c>
      <c r="N65" s="67">
        <f t="shared" si="1"/>
        <v>-1.4008102726086658</v>
      </c>
      <c r="O65" s="66">
        <f t="shared" si="2"/>
        <v>510</v>
      </c>
      <c r="P65" s="67">
        <f t="shared" si="3"/>
        <v>3.5517793718225508</v>
      </c>
      <c r="Q65" s="68">
        <f t="shared" si="26"/>
        <v>0.59415312129617548</v>
      </c>
      <c r="R65" s="68">
        <f t="shared" si="27"/>
        <v>0.58752984484781523</v>
      </c>
      <c r="S65" s="68">
        <f t="shared" si="28"/>
        <v>0.49201501823222576</v>
      </c>
      <c r="T65" s="68">
        <f>G65/G$14*100</f>
        <v>0.47598889768078478</v>
      </c>
      <c r="U65" s="68">
        <f>H65/H$14*100</f>
        <v>0.47368468000081554</v>
      </c>
    </row>
    <row r="66" spans="2:21" x14ac:dyDescent="0.25">
      <c r="B66" s="44"/>
      <c r="C66" s="71" t="s">
        <v>57</v>
      </c>
      <c r="D66" s="9">
        <v>28406</v>
      </c>
      <c r="E66" s="9">
        <v>29975</v>
      </c>
      <c r="F66" s="9">
        <v>29047</v>
      </c>
      <c r="G66" s="9">
        <v>29171</v>
      </c>
      <c r="H66" s="10">
        <v>30196</v>
      </c>
      <c r="I66" s="57">
        <f t="shared" si="18"/>
        <v>1569</v>
      </c>
      <c r="J66" s="58">
        <f t="shared" si="19"/>
        <v>5.5234809547278747</v>
      </c>
      <c r="K66" s="57">
        <f t="shared" si="20"/>
        <v>-928</v>
      </c>
      <c r="L66" s="58">
        <f t="shared" si="25"/>
        <v>-3.0959132610508759</v>
      </c>
      <c r="M66" s="57">
        <f t="shared" si="0"/>
        <v>124</v>
      </c>
      <c r="N66" s="58">
        <f t="shared" si="1"/>
        <v>0.42689434364994666</v>
      </c>
      <c r="O66" s="57">
        <f t="shared" si="2"/>
        <v>1025</v>
      </c>
      <c r="P66" s="58">
        <f t="shared" si="3"/>
        <v>3.5137636693976897</v>
      </c>
      <c r="Q66" s="50">
        <f t="shared" si="26"/>
        <v>1.067791570513676</v>
      </c>
      <c r="R66" s="50">
        <f t="shared" si="27"/>
        <v>1.0247414813984208</v>
      </c>
      <c r="S66" s="50">
        <f t="shared" si="28"/>
        <v>0.98136099942260968</v>
      </c>
      <c r="T66" s="50">
        <f>G66/G$14*100</f>
        <v>0.96699436828791507</v>
      </c>
      <c r="U66" s="50">
        <f>H66/H$14*100</f>
        <v>0.96195995677615354</v>
      </c>
    </row>
    <row r="67" spans="2:21" x14ac:dyDescent="0.25">
      <c r="B67" s="44"/>
      <c r="C67" s="70" t="s">
        <v>58</v>
      </c>
      <c r="D67" s="64">
        <v>3835</v>
      </c>
      <c r="E67" s="64">
        <v>3616</v>
      </c>
      <c r="F67" s="64">
        <v>3485</v>
      </c>
      <c r="G67" s="64">
        <v>3784</v>
      </c>
      <c r="H67" s="65">
        <v>4007</v>
      </c>
      <c r="I67" s="66">
        <f t="shared" si="18"/>
        <v>-219</v>
      </c>
      <c r="J67" s="67">
        <f t="shared" si="19"/>
        <v>-5.7105606258148631</v>
      </c>
      <c r="K67" s="66">
        <f t="shared" si="20"/>
        <v>-131</v>
      </c>
      <c r="L67" s="67">
        <f t="shared" si="25"/>
        <v>-3.622787610619469</v>
      </c>
      <c r="M67" s="66">
        <f t="shared" si="0"/>
        <v>299</v>
      </c>
      <c r="N67" s="67">
        <f t="shared" si="1"/>
        <v>8.579626972740316</v>
      </c>
      <c r="O67" s="66">
        <f t="shared" si="2"/>
        <v>223</v>
      </c>
      <c r="P67" s="67">
        <f t="shared" si="3"/>
        <v>5.8932346723044402</v>
      </c>
      <c r="Q67" s="68">
        <f t="shared" si="26"/>
        <v>0.14415900418643762</v>
      </c>
      <c r="R67" s="68">
        <f t="shared" si="27"/>
        <v>0.12361852199288374</v>
      </c>
      <c r="S67" s="68">
        <f t="shared" si="28"/>
        <v>0.11774169735214632</v>
      </c>
      <c r="T67" s="68">
        <f>G67/G$14*100</f>
        <v>0.12543645022801655</v>
      </c>
      <c r="U67" s="68">
        <f>H67/H$14*100</f>
        <v>0.12765179317797215</v>
      </c>
    </row>
    <row r="68" spans="2:21" x14ac:dyDescent="0.25">
      <c r="B68" s="44"/>
      <c r="C68" s="71" t="s">
        <v>59</v>
      </c>
      <c r="D68" s="9">
        <v>27083</v>
      </c>
      <c r="E68" s="9">
        <v>27129</v>
      </c>
      <c r="F68" s="9">
        <v>30316</v>
      </c>
      <c r="G68" s="9">
        <v>32561</v>
      </c>
      <c r="H68" s="10">
        <v>34712</v>
      </c>
      <c r="I68" s="57">
        <f t="shared" si="18"/>
        <v>46</v>
      </c>
      <c r="J68" s="58">
        <f t="shared" si="19"/>
        <v>0.16984824428608353</v>
      </c>
      <c r="K68" s="57">
        <f t="shared" si="20"/>
        <v>3187</v>
      </c>
      <c r="L68" s="58">
        <f t="shared" si="25"/>
        <v>11.74757639426444</v>
      </c>
      <c r="M68" s="57">
        <f t="shared" si="0"/>
        <v>2245</v>
      </c>
      <c r="N68" s="58">
        <f t="shared" si="1"/>
        <v>7.4053305185380651</v>
      </c>
      <c r="O68" s="57">
        <f t="shared" si="2"/>
        <v>2151</v>
      </c>
      <c r="P68" s="58">
        <f t="shared" si="3"/>
        <v>6.6060624673689379</v>
      </c>
      <c r="Q68" s="50">
        <f t="shared" si="26"/>
        <v>1.0180595333458382</v>
      </c>
      <c r="R68" s="50">
        <f t="shared" si="27"/>
        <v>0.92744659379008376</v>
      </c>
      <c r="S68" s="50">
        <f t="shared" si="28"/>
        <v>1.0242345184871358</v>
      </c>
      <c r="T68" s="50">
        <f>G68/G$14*100</f>
        <v>1.0793700464784479</v>
      </c>
      <c r="U68" s="50">
        <f>H68/H$14*100</f>
        <v>1.105827063836728</v>
      </c>
    </row>
    <row r="69" spans="2:21" x14ac:dyDescent="0.25">
      <c r="B69" s="44"/>
      <c r="C69" s="70" t="s">
        <v>60</v>
      </c>
      <c r="D69" s="64">
        <v>3514</v>
      </c>
      <c r="E69" s="64">
        <v>3917</v>
      </c>
      <c r="F69" s="64">
        <v>4186</v>
      </c>
      <c r="G69" s="64">
        <v>5056</v>
      </c>
      <c r="H69" s="65">
        <v>6212</v>
      </c>
      <c r="I69" s="66">
        <f t="shared" si="18"/>
        <v>403</v>
      </c>
      <c r="J69" s="67">
        <f t="shared" si="19"/>
        <v>11.468412066021628</v>
      </c>
      <c r="K69" s="66">
        <f t="shared" si="20"/>
        <v>269</v>
      </c>
      <c r="L69" s="67">
        <f t="shared" si="25"/>
        <v>6.8675006382435537</v>
      </c>
      <c r="M69" s="66">
        <f t="shared" si="0"/>
        <v>870</v>
      </c>
      <c r="N69" s="67">
        <f t="shared" si="1"/>
        <v>20.783564261825134</v>
      </c>
      <c r="O69" s="66">
        <f t="shared" si="2"/>
        <v>1156</v>
      </c>
      <c r="P69" s="67">
        <f t="shared" si="3"/>
        <v>22.86392405063291</v>
      </c>
      <c r="Q69" s="68">
        <f t="shared" si="26"/>
        <v>0.13209250083732513</v>
      </c>
      <c r="R69" s="68">
        <f t="shared" si="27"/>
        <v>0.13390866997957013</v>
      </c>
      <c r="S69" s="68">
        <f t="shared" si="28"/>
        <v>0.14142517793861825</v>
      </c>
      <c r="T69" s="68">
        <f>G69/G$14*100</f>
        <v>0.16760219142517221</v>
      </c>
      <c r="U69" s="68">
        <f>H69/H$14*100</f>
        <v>0.19789691520378411</v>
      </c>
    </row>
    <row r="70" spans="2:21" x14ac:dyDescent="0.25">
      <c r="B70" s="44"/>
      <c r="C70" s="71" t="s">
        <v>61</v>
      </c>
      <c r="D70" s="9">
        <v>3400</v>
      </c>
      <c r="E70" s="9">
        <v>3570</v>
      </c>
      <c r="F70" s="9">
        <v>4268</v>
      </c>
      <c r="G70" s="9">
        <v>5808</v>
      </c>
      <c r="H70" s="10">
        <v>5953</v>
      </c>
      <c r="I70" s="57">
        <f t="shared" si="18"/>
        <v>170</v>
      </c>
      <c r="J70" s="58">
        <f t="shared" si="19"/>
        <v>5</v>
      </c>
      <c r="K70" s="57">
        <f t="shared" si="20"/>
        <v>698</v>
      </c>
      <c r="L70" s="58">
        <f t="shared" si="25"/>
        <v>19.551820728291318</v>
      </c>
      <c r="M70" s="57">
        <f t="shared" si="0"/>
        <v>1540</v>
      </c>
      <c r="N70" s="58">
        <f t="shared" si="1"/>
        <v>36.082474226804123</v>
      </c>
      <c r="O70" s="57">
        <f t="shared" si="2"/>
        <v>145</v>
      </c>
      <c r="P70" s="58">
        <f t="shared" si="3"/>
        <v>2.4965564738292012</v>
      </c>
      <c r="Q70" s="50">
        <f t="shared" si="26"/>
        <v>0.12780720058250011</v>
      </c>
      <c r="R70" s="50">
        <f t="shared" si="27"/>
        <v>0.12204594123744329</v>
      </c>
      <c r="S70" s="50">
        <f t="shared" si="28"/>
        <v>0.14419557081749226</v>
      </c>
      <c r="T70" s="50">
        <f>G70/G$14*100</f>
        <v>0.19253036546625796</v>
      </c>
      <c r="U70" s="50">
        <f>H70/H$14*100</f>
        <v>0.18964590087059352</v>
      </c>
    </row>
    <row r="71" spans="2:21" x14ac:dyDescent="0.25">
      <c r="B71" s="44"/>
      <c r="C71" s="70" t="s">
        <v>62</v>
      </c>
      <c r="D71" s="64">
        <v>47499</v>
      </c>
      <c r="E71" s="64">
        <v>71392</v>
      </c>
      <c r="F71" s="64">
        <v>76173</v>
      </c>
      <c r="G71" s="64">
        <v>74338</v>
      </c>
      <c r="H71" s="65">
        <v>78562</v>
      </c>
      <c r="I71" s="66">
        <f t="shared" si="18"/>
        <v>23893</v>
      </c>
      <c r="J71" s="67">
        <f t="shared" si="19"/>
        <v>50.302111623402602</v>
      </c>
      <c r="K71" s="66">
        <f t="shared" si="20"/>
        <v>4781</v>
      </c>
      <c r="L71" s="67">
        <f t="shared" si="25"/>
        <v>6.6968287763334828</v>
      </c>
      <c r="M71" s="66">
        <f t="shared" si="0"/>
        <v>-1835</v>
      </c>
      <c r="N71" s="67">
        <f t="shared" si="1"/>
        <v>-2.4089900620954929</v>
      </c>
      <c r="O71" s="66">
        <f t="shared" si="2"/>
        <v>4224</v>
      </c>
      <c r="P71" s="67">
        <f t="shared" si="3"/>
        <v>5.6821544835750224</v>
      </c>
      <c r="Q71" s="68">
        <f t="shared" si="26"/>
        <v>1.7855041824906392</v>
      </c>
      <c r="R71" s="68">
        <f t="shared" si="27"/>
        <v>2.4406453324435717</v>
      </c>
      <c r="S71" s="68">
        <f t="shared" si="28"/>
        <v>2.5735260580789219</v>
      </c>
      <c r="T71" s="68">
        <f>G71/G$14*100</f>
        <v>2.4642428216306276</v>
      </c>
      <c r="U71" s="68">
        <f>H71/H$14*100</f>
        <v>2.502765204803556</v>
      </c>
    </row>
    <row r="72" spans="2:21" x14ac:dyDescent="0.25">
      <c r="B72" s="44"/>
      <c r="C72" s="71" t="s">
        <v>63</v>
      </c>
      <c r="D72" s="9">
        <v>2186</v>
      </c>
      <c r="E72" s="9">
        <v>2262</v>
      </c>
      <c r="F72" s="9">
        <v>3028</v>
      </c>
      <c r="G72" s="9">
        <v>3909</v>
      </c>
      <c r="H72" s="10">
        <v>3723</v>
      </c>
      <c r="I72" s="57">
        <f t="shared" si="18"/>
        <v>76</v>
      </c>
      <c r="J72" s="58">
        <f t="shared" si="19"/>
        <v>3.4766697163769442</v>
      </c>
      <c r="K72" s="57">
        <f t="shared" si="20"/>
        <v>766</v>
      </c>
      <c r="L72" s="58">
        <f t="shared" si="25"/>
        <v>33.863837312113176</v>
      </c>
      <c r="M72" s="57">
        <f t="shared" si="0"/>
        <v>881</v>
      </c>
      <c r="N72" s="58">
        <f t="shared" si="1"/>
        <v>29.095112285336853</v>
      </c>
      <c r="O72" s="57">
        <f t="shared" si="2"/>
        <v>-186</v>
      </c>
      <c r="P72" s="58">
        <f t="shared" si="3"/>
        <v>-4.7582501918649278</v>
      </c>
      <c r="Q72" s="50">
        <f t="shared" si="26"/>
        <v>8.2172511903925077E-2</v>
      </c>
      <c r="R72" s="50">
        <f t="shared" si="27"/>
        <v>7.732994932187584E-2</v>
      </c>
      <c r="S72" s="50">
        <f t="shared" si="28"/>
        <v>0.10230182484427519</v>
      </c>
      <c r="T72" s="50">
        <f>G72/G$14*100</f>
        <v>0.12958009617899491</v>
      </c>
      <c r="U72" s="50">
        <f>H72/H$14*100</f>
        <v>0.11860434888984037</v>
      </c>
    </row>
    <row r="73" spans="2:21" x14ac:dyDescent="0.25">
      <c r="B73" s="44"/>
      <c r="C73" s="70" t="s">
        <v>64</v>
      </c>
      <c r="D73" s="64">
        <v>1499</v>
      </c>
      <c r="E73" s="64">
        <v>2026</v>
      </c>
      <c r="F73" s="64">
        <v>1695</v>
      </c>
      <c r="G73" s="64">
        <v>2032</v>
      </c>
      <c r="H73" s="65">
        <v>2091</v>
      </c>
      <c r="I73" s="66">
        <f t="shared" si="18"/>
        <v>527</v>
      </c>
      <c r="J73" s="67">
        <f t="shared" si="19"/>
        <v>35.156771180787196</v>
      </c>
      <c r="K73" s="66">
        <f t="shared" si="20"/>
        <v>-331</v>
      </c>
      <c r="L73" s="67">
        <f t="shared" si="25"/>
        <v>-16.337611056268507</v>
      </c>
      <c r="M73" s="66">
        <f t="shared" si="0"/>
        <v>337</v>
      </c>
      <c r="N73" s="67">
        <f t="shared" si="1"/>
        <v>19.882005899705018</v>
      </c>
      <c r="O73" s="66">
        <f t="shared" si="2"/>
        <v>59</v>
      </c>
      <c r="P73" s="67">
        <f t="shared" si="3"/>
        <v>2.9035433070866143</v>
      </c>
      <c r="Q73" s="68">
        <f t="shared" si="26"/>
        <v>5.634793931563755E-2</v>
      </c>
      <c r="R73" s="68">
        <f t="shared" si="27"/>
        <v>6.9261926315703104E-2</v>
      </c>
      <c r="S73" s="68">
        <f t="shared" si="28"/>
        <v>5.726604792306686E-2</v>
      </c>
      <c r="T73" s="68">
        <f>G73/G$14*100</f>
        <v>6.7359108579104029E-2</v>
      </c>
      <c r="U73" s="68">
        <f>H73/H$14*100</f>
        <v>6.6613401431280195E-2</v>
      </c>
    </row>
    <row r="74" spans="2:21" x14ac:dyDescent="0.25">
      <c r="B74" s="44"/>
      <c r="C74" s="71" t="s">
        <v>65</v>
      </c>
      <c r="D74" s="9">
        <v>4018</v>
      </c>
      <c r="E74" s="9">
        <v>4086</v>
      </c>
      <c r="F74" s="9">
        <v>4657</v>
      </c>
      <c r="G74" s="9">
        <v>4765</v>
      </c>
      <c r="H74" s="10">
        <v>5562</v>
      </c>
      <c r="I74" s="57">
        <f t="shared" si="18"/>
        <v>68</v>
      </c>
      <c r="J74" s="58">
        <f t="shared" si="19"/>
        <v>1.6923842707814833</v>
      </c>
      <c r="K74" s="57">
        <f t="shared" si="20"/>
        <v>571</v>
      </c>
      <c r="L74" s="58">
        <f t="shared" si="25"/>
        <v>13.974547234459129</v>
      </c>
      <c r="M74" s="57">
        <f t="shared" si="0"/>
        <v>108</v>
      </c>
      <c r="N74" s="58">
        <f t="shared" si="1"/>
        <v>2.3190895426240066</v>
      </c>
      <c r="O74" s="57">
        <f t="shared" si="2"/>
        <v>797</v>
      </c>
      <c r="P74" s="58">
        <f t="shared" si="3"/>
        <v>16.726128016789087</v>
      </c>
      <c r="Q74" s="50">
        <f t="shared" si="26"/>
        <v>0.15103803880602512</v>
      </c>
      <c r="R74" s="50">
        <f t="shared" si="27"/>
        <v>0.13968619492890569</v>
      </c>
      <c r="S74" s="50">
        <f t="shared" si="28"/>
        <v>0.1573380443526386</v>
      </c>
      <c r="T74" s="50">
        <f>G74/G$14*100</f>
        <v>0.15795578365129462</v>
      </c>
      <c r="U74" s="50">
        <f>H74/H$14*100</f>
        <v>0.17718973637531346</v>
      </c>
    </row>
    <row r="75" spans="2:21" x14ac:dyDescent="0.25">
      <c r="B75" s="44"/>
      <c r="C75" s="70" t="s">
        <v>66</v>
      </c>
      <c r="D75" s="64">
        <v>10588</v>
      </c>
      <c r="E75" s="64">
        <v>10646</v>
      </c>
      <c r="F75" s="64">
        <v>9985</v>
      </c>
      <c r="G75" s="64">
        <v>11117</v>
      </c>
      <c r="H75" s="65">
        <v>10979</v>
      </c>
      <c r="I75" s="66">
        <f t="shared" si="18"/>
        <v>58</v>
      </c>
      <c r="J75" s="67">
        <f t="shared" si="19"/>
        <v>0.54778995088779747</v>
      </c>
      <c r="K75" s="66">
        <f t="shared" si="20"/>
        <v>-661</v>
      </c>
      <c r="L75" s="67">
        <f t="shared" si="25"/>
        <v>-6.2089047529588575</v>
      </c>
      <c r="M75" s="66">
        <f t="shared" si="0"/>
        <v>1132</v>
      </c>
      <c r="N75" s="67">
        <f t="shared" si="1"/>
        <v>11.337005508262394</v>
      </c>
      <c r="O75" s="66">
        <f t="shared" si="2"/>
        <v>-138</v>
      </c>
      <c r="P75" s="67">
        <f t="shared" si="3"/>
        <v>-1.2413420886929927</v>
      </c>
      <c r="Q75" s="68">
        <f t="shared" si="26"/>
        <v>0.39800665875515029</v>
      </c>
      <c r="R75" s="68">
        <f t="shared" si="27"/>
        <v>0.36394988526997796</v>
      </c>
      <c r="S75" s="68">
        <f t="shared" si="28"/>
        <v>0.3373460109214293</v>
      </c>
      <c r="T75" s="68">
        <f>G75/G$14*100</f>
        <v>0.36851929629621039</v>
      </c>
      <c r="U75" s="68">
        <f>H75/H$14*100</f>
        <v>0.3497601790119681</v>
      </c>
    </row>
    <row r="76" spans="2:21" x14ac:dyDescent="0.25">
      <c r="B76" s="44"/>
      <c r="C76" s="71" t="s">
        <v>67</v>
      </c>
      <c r="D76" s="9">
        <v>20383</v>
      </c>
      <c r="E76" s="9">
        <v>21242</v>
      </c>
      <c r="F76" s="9">
        <v>25395</v>
      </c>
      <c r="G76" s="9">
        <v>28884</v>
      </c>
      <c r="H76" s="10">
        <v>27841</v>
      </c>
      <c r="I76" s="57">
        <f t="shared" si="18"/>
        <v>859</v>
      </c>
      <c r="J76" s="58">
        <f t="shared" si="19"/>
        <v>4.2142962272481972</v>
      </c>
      <c r="K76" s="57">
        <f t="shared" si="20"/>
        <v>4153</v>
      </c>
      <c r="L76" s="58">
        <f t="shared" si="25"/>
        <v>19.550889746728181</v>
      </c>
      <c r="M76" s="57">
        <f t="shared" si="0"/>
        <v>3489</v>
      </c>
      <c r="N76" s="58">
        <f t="shared" si="1"/>
        <v>13.738924985233314</v>
      </c>
      <c r="O76" s="57">
        <f t="shared" si="2"/>
        <v>-1043</v>
      </c>
      <c r="P76" s="58">
        <f t="shared" si="3"/>
        <v>-3.6109957069657943</v>
      </c>
      <c r="Q76" s="50">
        <f t="shared" si="26"/>
        <v>0.7662041674920882</v>
      </c>
      <c r="R76" s="50">
        <f t="shared" si="27"/>
        <v>0.72619044363186835</v>
      </c>
      <c r="S76" s="50">
        <f t="shared" si="28"/>
        <v>0.85797716047568318</v>
      </c>
      <c r="T76" s="50">
        <f>G76/G$14*100</f>
        <v>0.95748055718446889</v>
      </c>
      <c r="U76" s="50">
        <f>H76/H$14*100</f>
        <v>0.88693625502069451</v>
      </c>
    </row>
    <row r="77" spans="2:21" s="44" customFormat="1" x14ac:dyDescent="0.25">
      <c r="C77" s="70" t="s">
        <v>68</v>
      </c>
      <c r="D77" s="64">
        <v>7322</v>
      </c>
      <c r="E77" s="64">
        <v>8454</v>
      </c>
      <c r="F77" s="64">
        <v>10058</v>
      </c>
      <c r="G77" s="64">
        <v>10673</v>
      </c>
      <c r="H77" s="65">
        <v>11283</v>
      </c>
      <c r="I77" s="66">
        <f t="shared" si="18"/>
        <v>1132</v>
      </c>
      <c r="J77" s="67">
        <f t="shared" si="19"/>
        <v>15.460256760447965</v>
      </c>
      <c r="K77" s="66">
        <f t="shared" si="20"/>
        <v>1604</v>
      </c>
      <c r="L77" s="67">
        <f t="shared" si="25"/>
        <v>18.973267092500592</v>
      </c>
      <c r="M77" s="66">
        <f t="shared" si="0"/>
        <v>615</v>
      </c>
      <c r="N77" s="67">
        <f t="shared" si="1"/>
        <v>6.114535692980712</v>
      </c>
      <c r="O77" s="66">
        <f t="shared" si="2"/>
        <v>610</v>
      </c>
      <c r="P77" s="67">
        <f t="shared" si="3"/>
        <v>5.715356507073925</v>
      </c>
      <c r="Q77" s="68">
        <f t="shared" si="26"/>
        <v>0.27523656548972525</v>
      </c>
      <c r="R77" s="68">
        <f t="shared" si="27"/>
        <v>0.28901299361942456</v>
      </c>
      <c r="S77" s="68">
        <f t="shared" si="28"/>
        <v>0.33981233628920737</v>
      </c>
      <c r="T77" s="68">
        <f>G77/G$14*100</f>
        <v>0.35380106587833526</v>
      </c>
      <c r="U77" s="68">
        <f>H77/H$14*100</f>
        <v>0.35944476726405283</v>
      </c>
    </row>
    <row r="78" spans="2:21" ht="6" customHeight="1" x14ac:dyDescent="0.25">
      <c r="B78" s="44"/>
      <c r="C78" s="69"/>
      <c r="D78" s="7"/>
      <c r="E78" s="7"/>
      <c r="F78" s="7"/>
      <c r="G78" s="7"/>
      <c r="H78" s="7"/>
      <c r="I78" s="57"/>
      <c r="J78" s="58"/>
      <c r="K78" s="57"/>
      <c r="L78" s="58"/>
      <c r="M78" s="57"/>
      <c r="N78" s="58"/>
      <c r="O78" s="57"/>
      <c r="P78" s="58"/>
      <c r="Q78" s="50"/>
      <c r="R78" s="50"/>
      <c r="S78" s="50"/>
      <c r="T78" s="50"/>
      <c r="U78" s="50"/>
    </row>
    <row r="79" spans="2:21" ht="17.25" x14ac:dyDescent="0.25">
      <c r="B79" s="51" t="s">
        <v>95</v>
      </c>
      <c r="C79" s="72"/>
      <c r="D79" s="13">
        <v>49182</v>
      </c>
      <c r="E79" s="13">
        <v>55998</v>
      </c>
      <c r="F79" s="13">
        <v>59671</v>
      </c>
      <c r="G79" s="13">
        <v>60778</v>
      </c>
      <c r="H79" s="13">
        <v>64143</v>
      </c>
      <c r="I79" s="59">
        <f t="shared" ref="I79" si="29">E79-D79</f>
        <v>6816</v>
      </c>
      <c r="J79" s="55">
        <f t="shared" ref="J79" si="30">(E79-D79)/D79*100</f>
        <v>13.858728803220691</v>
      </c>
      <c r="K79" s="59">
        <f t="shared" ref="K79" si="31">F79-E79</f>
        <v>3673</v>
      </c>
      <c r="L79" s="55">
        <f>(F79-E79)/E79*100</f>
        <v>6.5591628272438305</v>
      </c>
      <c r="M79" s="59">
        <f t="shared" ref="M79" si="32">G79-F79</f>
        <v>1107</v>
      </c>
      <c r="N79" s="55">
        <f t="shared" ref="N79" si="33">(G79-F79)/F79*100</f>
        <v>1.8551725293693755</v>
      </c>
      <c r="O79" s="59">
        <f t="shared" ref="O79" si="34">H79-G79</f>
        <v>3365</v>
      </c>
      <c r="P79" s="55">
        <f t="shared" ref="P79" si="35">(H79-G79)/G79*100</f>
        <v>5.5365428279969731</v>
      </c>
      <c r="Q79" s="63">
        <f t="shared" ref="Q79" si="36">D79/D$14*100</f>
        <v>1.8487687467789768</v>
      </c>
      <c r="R79" s="63">
        <f t="shared" ref="R79" si="37">E79/E$14*100</f>
        <v>1.9143777639816104</v>
      </c>
      <c r="S79" s="63">
        <f t="shared" ref="S79" si="38">F79/F$14*100</f>
        <v>2.0160013838450284</v>
      </c>
      <c r="T79" s="63">
        <f t="shared" ref="T79:U79" si="39">G79/G$14*100</f>
        <v>2.0147401088684962</v>
      </c>
      <c r="U79" s="63">
        <f t="shared" si="39"/>
        <v>2.0434162639916811</v>
      </c>
    </row>
    <row r="80" spans="2:21" ht="6" customHeight="1" thickBot="1" x14ac:dyDescent="0.3">
      <c r="B80" s="52"/>
      <c r="C80" s="53"/>
      <c r="D80" s="15"/>
      <c r="E80" s="15"/>
      <c r="F80" s="54"/>
      <c r="G80" s="54"/>
      <c r="H80" s="54"/>
      <c r="I80" s="60"/>
      <c r="J80" s="61"/>
      <c r="K80" s="60"/>
      <c r="L80" s="61"/>
      <c r="M80" s="60"/>
      <c r="N80" s="61"/>
      <c r="O80" s="60"/>
      <c r="P80" s="61"/>
      <c r="Q80" s="62"/>
      <c r="R80" s="62"/>
      <c r="S80" s="62"/>
      <c r="T80" s="62"/>
      <c r="U80" s="62"/>
    </row>
    <row r="81" spans="2:3" x14ac:dyDescent="0.25">
      <c r="B81" s="44"/>
      <c r="C81" s="96" t="s">
        <v>94</v>
      </c>
    </row>
    <row r="82" spans="2:3" x14ac:dyDescent="0.25">
      <c r="B82" s="44"/>
      <c r="C82" s="96" t="s">
        <v>96</v>
      </c>
    </row>
    <row r="83" spans="2:3" ht="10.5" customHeight="1" x14ac:dyDescent="0.25"/>
    <row r="84" spans="2:3" x14ac:dyDescent="0.25">
      <c r="B84" s="44" t="s">
        <v>12</v>
      </c>
    </row>
  </sheetData>
  <mergeCells count="18">
    <mergeCell ref="O11:P11"/>
    <mergeCell ref="T11:T12"/>
    <mergeCell ref="I10:P10"/>
    <mergeCell ref="Q11:Q12"/>
    <mergeCell ref="R11:R12"/>
    <mergeCell ref="S11:S12"/>
    <mergeCell ref="U11:U12"/>
    <mergeCell ref="Q10:U10"/>
    <mergeCell ref="B10:C12"/>
    <mergeCell ref="D10:H10"/>
    <mergeCell ref="D11:D12"/>
    <mergeCell ref="E11:E12"/>
    <mergeCell ref="F11:F12"/>
    <mergeCell ref="H11:H12"/>
    <mergeCell ref="I11:J11"/>
    <mergeCell ref="K11:L11"/>
    <mergeCell ref="M11:N11"/>
    <mergeCell ref="G11:G12"/>
  </mergeCells>
  <printOptions horizontalCentered="1" verticalCentered="1"/>
  <pageMargins left="0.19685039370078741" right="0.19685039370078741" top="0.39370078740157483" bottom="0.39370078740157483" header="0" footer="0"/>
  <pageSetup paperSize="9" scale="83" orientation="landscape" r:id="rId1"/>
  <headerFooter alignWithMargins="0"/>
  <rowBreaks count="1" manualBreakCount="1">
    <brk id="42" min="1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B2:U84"/>
  <sheetViews>
    <sheetView zoomScaleNormal="100" zoomScaleSheetLayoutView="100" workbookViewId="0"/>
  </sheetViews>
  <sheetFormatPr baseColWidth="10" defaultRowHeight="15" x14ac:dyDescent="0.25"/>
  <cols>
    <col min="1" max="1" width="5.7109375" style="1" customWidth="1"/>
    <col min="2" max="2" width="1.7109375" style="1" customWidth="1"/>
    <col min="3" max="3" width="18" style="1" customWidth="1"/>
    <col min="4" max="8" width="10.85546875" style="1" customWidth="1"/>
    <col min="9" max="9" width="7.7109375" style="1" customWidth="1"/>
    <col min="10" max="10" width="5.140625" style="2" customWidth="1"/>
    <col min="11" max="11" width="7.7109375" style="1" customWidth="1"/>
    <col min="12" max="12" width="5.140625" style="1" customWidth="1"/>
    <col min="13" max="13" width="7.7109375" style="1" customWidth="1"/>
    <col min="14" max="14" width="5.140625" style="1" customWidth="1"/>
    <col min="15" max="15" width="7.7109375" style="1" customWidth="1"/>
    <col min="16" max="16" width="5.140625" style="1" customWidth="1"/>
    <col min="17" max="21" width="6.28515625" style="1" customWidth="1"/>
    <col min="22" max="16384" width="11.42578125" style="1"/>
  </cols>
  <sheetData>
    <row r="2" spans="2:21" x14ac:dyDescent="0.25">
      <c r="C2" s="40"/>
    </row>
    <row r="3" spans="2:21" x14ac:dyDescent="0.25">
      <c r="C3" s="40"/>
    </row>
    <row r="4" spans="2:21" x14ac:dyDescent="0.25">
      <c r="C4" s="40"/>
    </row>
    <row r="5" spans="2:21" x14ac:dyDescent="0.25">
      <c r="B5" s="40" t="s">
        <v>79</v>
      </c>
      <c r="C5" s="41"/>
    </row>
    <row r="6" spans="2:21" x14ac:dyDescent="0.25">
      <c r="B6" s="40" t="s">
        <v>77</v>
      </c>
      <c r="C6" s="41"/>
    </row>
    <row r="7" spans="2:21" x14ac:dyDescent="0.25">
      <c r="B7" s="40" t="s">
        <v>97</v>
      </c>
    </row>
    <row r="8" spans="2:21" ht="15.75" customHeight="1" x14ac:dyDescent="0.25">
      <c r="B8" s="40" t="s">
        <v>92</v>
      </c>
      <c r="D8" s="42"/>
      <c r="E8" s="42"/>
      <c r="F8" s="42"/>
      <c r="G8" s="42"/>
      <c r="H8" s="42"/>
      <c r="I8" s="40"/>
      <c r="J8" s="40"/>
      <c r="K8" s="40"/>
      <c r="L8" s="40"/>
      <c r="M8" s="40"/>
      <c r="N8" s="40"/>
      <c r="O8" s="40"/>
      <c r="P8" s="40"/>
    </row>
    <row r="9" spans="2:21" ht="15.75" thickBot="1" x14ac:dyDescent="0.3"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</row>
    <row r="10" spans="2:21" x14ac:dyDescent="0.25">
      <c r="B10" s="81" t="s">
        <v>13</v>
      </c>
      <c r="C10" s="81"/>
      <c r="D10" s="84" t="s">
        <v>1</v>
      </c>
      <c r="E10" s="84"/>
      <c r="F10" s="84"/>
      <c r="G10" s="84"/>
      <c r="H10" s="85"/>
      <c r="I10" s="86" t="s">
        <v>14</v>
      </c>
      <c r="J10" s="87"/>
      <c r="K10" s="87"/>
      <c r="L10" s="87"/>
      <c r="M10" s="87"/>
      <c r="N10" s="87"/>
      <c r="O10" s="87"/>
      <c r="P10" s="87"/>
      <c r="Q10" s="93" t="s">
        <v>75</v>
      </c>
      <c r="R10" s="93"/>
      <c r="S10" s="93"/>
      <c r="T10" s="93"/>
      <c r="U10" s="93"/>
    </row>
    <row r="11" spans="2:21" ht="15" customHeight="1" x14ac:dyDescent="0.25">
      <c r="B11" s="82"/>
      <c r="C11" s="82"/>
      <c r="D11" s="88">
        <v>2015</v>
      </c>
      <c r="E11" s="90">
        <v>2016</v>
      </c>
      <c r="F11" s="88">
        <v>2017</v>
      </c>
      <c r="G11" s="88">
        <v>2018</v>
      </c>
      <c r="H11" s="90">
        <v>2019</v>
      </c>
      <c r="I11" s="91" t="s">
        <v>15</v>
      </c>
      <c r="J11" s="91"/>
      <c r="K11" s="91" t="s">
        <v>16</v>
      </c>
      <c r="L11" s="91"/>
      <c r="M11" s="91" t="s">
        <v>73</v>
      </c>
      <c r="N11" s="91"/>
      <c r="O11" s="91" t="s">
        <v>91</v>
      </c>
      <c r="P11" s="91"/>
      <c r="Q11" s="92">
        <v>2015</v>
      </c>
      <c r="R11" s="92">
        <v>2016</v>
      </c>
      <c r="S11" s="92">
        <v>2017</v>
      </c>
      <c r="T11" s="92">
        <v>2018</v>
      </c>
      <c r="U11" s="92">
        <v>2019</v>
      </c>
    </row>
    <row r="12" spans="2:21" ht="25.5" x14ac:dyDescent="0.25">
      <c r="B12" s="83"/>
      <c r="C12" s="83"/>
      <c r="D12" s="89"/>
      <c r="E12" s="90"/>
      <c r="F12" s="89"/>
      <c r="G12" s="89"/>
      <c r="H12" s="90"/>
      <c r="I12" s="43" t="s">
        <v>4</v>
      </c>
      <c r="J12" s="3" t="s">
        <v>5</v>
      </c>
      <c r="K12" s="43" t="s">
        <v>4</v>
      </c>
      <c r="L12" s="3" t="s">
        <v>5</v>
      </c>
      <c r="M12" s="43" t="s">
        <v>4</v>
      </c>
      <c r="N12" s="3" t="s">
        <v>5</v>
      </c>
      <c r="O12" s="43" t="s">
        <v>4</v>
      </c>
      <c r="P12" s="3" t="s">
        <v>5</v>
      </c>
      <c r="Q12" s="92"/>
      <c r="R12" s="92"/>
      <c r="S12" s="92"/>
      <c r="T12" s="92"/>
      <c r="U12" s="92"/>
    </row>
    <row r="13" spans="2:21" s="44" customFormat="1" ht="7.5" customHeight="1" x14ac:dyDescent="0.25">
      <c r="C13" s="44" t="s">
        <v>0</v>
      </c>
      <c r="D13" s="45"/>
      <c r="E13" s="45"/>
      <c r="F13" s="46"/>
      <c r="G13" s="46"/>
      <c r="H13" s="47"/>
      <c r="I13" s="56"/>
      <c r="J13" s="55"/>
      <c r="K13" s="56"/>
      <c r="L13" s="55"/>
      <c r="M13" s="56"/>
      <c r="N13" s="55"/>
      <c r="O13" s="56"/>
      <c r="P13" s="55"/>
    </row>
    <row r="14" spans="2:21" ht="15.75" x14ac:dyDescent="0.25">
      <c r="B14" s="48" t="s">
        <v>6</v>
      </c>
      <c r="C14" s="69"/>
      <c r="D14" s="73">
        <v>1858965</v>
      </c>
      <c r="E14" s="73">
        <v>2114865</v>
      </c>
      <c r="F14" s="73">
        <v>2189234</v>
      </c>
      <c r="G14" s="73">
        <v>2314888</v>
      </c>
      <c r="H14" s="73">
        <v>2418300</v>
      </c>
      <c r="I14" s="56">
        <f>E14-D14</f>
        <v>255900</v>
      </c>
      <c r="J14" s="55">
        <f>(E14-D14)/D14*100</f>
        <v>13.765724475716326</v>
      </c>
      <c r="K14" s="56">
        <f>F14-E14</f>
        <v>74369</v>
      </c>
      <c r="L14" s="55">
        <f>(F14-E14)/E14*100</f>
        <v>3.5164892321732122</v>
      </c>
      <c r="M14" s="56">
        <f>G14-F14</f>
        <v>125654</v>
      </c>
      <c r="N14" s="55">
        <f>(G14-F14)/F14*100</f>
        <v>5.7396331319539158</v>
      </c>
      <c r="O14" s="56">
        <f>H14-G14</f>
        <v>103412</v>
      </c>
      <c r="P14" s="55">
        <f>(H14-G14)/G14*100</f>
        <v>4.4672571631975284</v>
      </c>
      <c r="Q14" s="49">
        <f>D14/D$14*100</f>
        <v>100</v>
      </c>
      <c r="R14" s="49">
        <f>E14/E$14*100</f>
        <v>100</v>
      </c>
      <c r="S14" s="49">
        <f>F14/F$14*100</f>
        <v>100</v>
      </c>
      <c r="T14" s="49">
        <f>G14/G$14*100</f>
        <v>100</v>
      </c>
      <c r="U14" s="49">
        <f>H14/H$14*100</f>
        <v>100</v>
      </c>
    </row>
    <row r="15" spans="2:21" ht="7.5" customHeight="1" x14ac:dyDescent="0.25">
      <c r="B15" s="48"/>
      <c r="C15" s="69"/>
      <c r="D15" s="7"/>
      <c r="E15" s="7"/>
      <c r="F15" s="7"/>
      <c r="G15" s="7"/>
      <c r="H15" s="7">
        <v>0</v>
      </c>
      <c r="I15" s="57"/>
      <c r="J15" s="58"/>
      <c r="K15" s="57"/>
      <c r="L15" s="58"/>
      <c r="M15" s="57"/>
      <c r="N15" s="58"/>
      <c r="O15" s="57"/>
      <c r="P15" s="58"/>
      <c r="Q15" s="49"/>
      <c r="R15" s="49"/>
      <c r="S15" s="49"/>
      <c r="T15" s="49"/>
      <c r="U15" s="49"/>
    </row>
    <row r="16" spans="2:21" x14ac:dyDescent="0.25">
      <c r="B16" s="48" t="s">
        <v>7</v>
      </c>
      <c r="C16" s="69"/>
      <c r="D16" s="7">
        <v>1255033</v>
      </c>
      <c r="E16" s="7">
        <v>1427268</v>
      </c>
      <c r="F16" s="7">
        <v>1420770</v>
      </c>
      <c r="G16" s="7">
        <v>1512455</v>
      </c>
      <c r="H16" s="8">
        <v>1592888</v>
      </c>
      <c r="I16" s="56">
        <f>E16-D16</f>
        <v>172235</v>
      </c>
      <c r="J16" s="55">
        <f>(E16-D16)/D16*100</f>
        <v>13.723543524353543</v>
      </c>
      <c r="K16" s="56">
        <f>F16-E16</f>
        <v>-6498</v>
      </c>
      <c r="L16" s="55">
        <f>(F16-E16)/E16*100</f>
        <v>-0.4552753932688185</v>
      </c>
      <c r="M16" s="56">
        <f t="shared" ref="M16:M77" si="0">G16-F16</f>
        <v>91685</v>
      </c>
      <c r="N16" s="55">
        <f t="shared" ref="N16:N77" si="1">(G16-F16)/F16*100</f>
        <v>6.4531908753703977</v>
      </c>
      <c r="O16" s="56">
        <f t="shared" ref="O16:O77" si="2">H16-G16</f>
        <v>80433</v>
      </c>
      <c r="P16" s="55">
        <f t="shared" ref="P16:P77" si="3">(H16-G16)/G16*100</f>
        <v>5.3180425202733304</v>
      </c>
      <c r="Q16" s="49">
        <f t="shared" ref="Q16:S79" si="4">D16/D$14*100</f>
        <v>67.512459890315313</v>
      </c>
      <c r="R16" s="49">
        <f t="shared" si="4"/>
        <v>67.487428275563687</v>
      </c>
      <c r="S16" s="49">
        <f t="shared" si="4"/>
        <v>64.898041963536102</v>
      </c>
      <c r="T16" s="49">
        <f>G16/G$14*100</f>
        <v>65.335990337329491</v>
      </c>
      <c r="U16" s="49">
        <f>H16/H$14*100</f>
        <v>65.868089153537611</v>
      </c>
    </row>
    <row r="17" spans="2:21" x14ac:dyDescent="0.25">
      <c r="B17" s="46"/>
      <c r="C17" s="70" t="s">
        <v>17</v>
      </c>
      <c r="D17" s="64">
        <v>157614</v>
      </c>
      <c r="E17" s="64">
        <v>169658</v>
      </c>
      <c r="F17" s="64">
        <v>182662</v>
      </c>
      <c r="G17" s="64">
        <v>200320</v>
      </c>
      <c r="H17" s="65">
        <v>218982</v>
      </c>
      <c r="I17" s="66">
        <f>E17-D17</f>
        <v>12044</v>
      </c>
      <c r="J17" s="67">
        <f>(E17-D17)/D17*100</f>
        <v>7.6414531704036452</v>
      </c>
      <c r="K17" s="66">
        <f>F17-E17</f>
        <v>13004</v>
      </c>
      <c r="L17" s="67">
        <f>(F17-E17)/E17*100</f>
        <v>7.6648316024001222</v>
      </c>
      <c r="M17" s="66">
        <f t="shared" si="0"/>
        <v>17658</v>
      </c>
      <c r="N17" s="67">
        <f t="shared" si="1"/>
        <v>9.6670352892227172</v>
      </c>
      <c r="O17" s="66">
        <f t="shared" si="2"/>
        <v>18662</v>
      </c>
      <c r="P17" s="67">
        <f t="shared" si="3"/>
        <v>9.3160942492012779</v>
      </c>
      <c r="Q17" s="68">
        <f t="shared" si="4"/>
        <v>8.4785888922061474</v>
      </c>
      <c r="R17" s="68">
        <f t="shared" si="4"/>
        <v>8.0221668995420501</v>
      </c>
      <c r="S17" s="68">
        <f t="shared" si="4"/>
        <v>8.3436489658026503</v>
      </c>
      <c r="T17" s="68">
        <f>G17/G$14*100</f>
        <v>8.6535504093502578</v>
      </c>
      <c r="U17" s="68">
        <f>H17/H$14*100</f>
        <v>9.0552040689740725</v>
      </c>
    </row>
    <row r="18" spans="2:21" x14ac:dyDescent="0.25">
      <c r="B18" s="46"/>
      <c r="C18" s="71" t="s">
        <v>18</v>
      </c>
      <c r="D18" s="9">
        <v>1018041</v>
      </c>
      <c r="E18" s="9">
        <v>1168970</v>
      </c>
      <c r="F18" s="9">
        <v>1137006</v>
      </c>
      <c r="G18" s="9">
        <v>1217511</v>
      </c>
      <c r="H18" s="10">
        <v>1283112</v>
      </c>
      <c r="I18" s="57">
        <f>E18-D18</f>
        <v>150929</v>
      </c>
      <c r="J18" s="58">
        <f>(E18-D18)/D18*100</f>
        <v>14.825434339088503</v>
      </c>
      <c r="K18" s="57">
        <f>F18-E18</f>
        <v>-31964</v>
      </c>
      <c r="L18" s="58">
        <f>(F18-E18)/E18*100</f>
        <v>-2.7343729950298123</v>
      </c>
      <c r="M18" s="57">
        <f t="shared" si="0"/>
        <v>80505</v>
      </c>
      <c r="N18" s="58">
        <f t="shared" si="1"/>
        <v>7.0804375702502895</v>
      </c>
      <c r="O18" s="57">
        <f t="shared" si="2"/>
        <v>65601</v>
      </c>
      <c r="P18" s="58">
        <f t="shared" si="3"/>
        <v>5.3881238033989014</v>
      </c>
      <c r="Q18" s="50">
        <f t="shared" si="4"/>
        <v>54.763860535297873</v>
      </c>
      <c r="R18" s="50">
        <f t="shared" si="4"/>
        <v>55.273977298787393</v>
      </c>
      <c r="S18" s="50">
        <f t="shared" si="4"/>
        <v>51.936248020997297</v>
      </c>
      <c r="T18" s="50">
        <f>G18/G$14*100</f>
        <v>52.594812362412348</v>
      </c>
      <c r="U18" s="50">
        <f>H18/H$14*100</f>
        <v>53.058429475251209</v>
      </c>
    </row>
    <row r="19" spans="2:21" x14ac:dyDescent="0.25">
      <c r="B19" s="46"/>
      <c r="C19" s="70" t="s">
        <v>19</v>
      </c>
      <c r="D19" s="64">
        <v>79378</v>
      </c>
      <c r="E19" s="64">
        <v>88640</v>
      </c>
      <c r="F19" s="64">
        <v>101102</v>
      </c>
      <c r="G19" s="64">
        <v>94624</v>
      </c>
      <c r="H19" s="65">
        <v>90794</v>
      </c>
      <c r="I19" s="66">
        <f>E19-D19</f>
        <v>9262</v>
      </c>
      <c r="J19" s="67">
        <f>(E19-D19)/D19*100</f>
        <v>11.668220413716647</v>
      </c>
      <c r="K19" s="66">
        <f>F19-E19</f>
        <v>12462</v>
      </c>
      <c r="L19" s="67">
        <f>(F19-E19)/E19*100</f>
        <v>14.059115523465703</v>
      </c>
      <c r="M19" s="66">
        <f t="shared" si="0"/>
        <v>-6478</v>
      </c>
      <c r="N19" s="67">
        <f t="shared" si="1"/>
        <v>-6.4073905560720856</v>
      </c>
      <c r="O19" s="66">
        <f t="shared" si="2"/>
        <v>-3830</v>
      </c>
      <c r="P19" s="67">
        <f t="shared" si="3"/>
        <v>-4.0475989178221168</v>
      </c>
      <c r="Q19" s="68">
        <f t="shared" si="4"/>
        <v>4.2700104628112951</v>
      </c>
      <c r="R19" s="68">
        <f t="shared" si="4"/>
        <v>4.1912840772342443</v>
      </c>
      <c r="S19" s="68">
        <f t="shared" si="4"/>
        <v>4.6181449767361551</v>
      </c>
      <c r="T19" s="68">
        <f>G19/G$14*100</f>
        <v>4.087627565566887</v>
      </c>
      <c r="U19" s="68">
        <f>H19/H$14*100</f>
        <v>3.7544556093123265</v>
      </c>
    </row>
    <row r="20" spans="2:21" ht="7.5" customHeight="1" x14ac:dyDescent="0.25">
      <c r="B20" s="46"/>
      <c r="C20" s="69"/>
      <c r="D20" s="7"/>
      <c r="E20" s="7"/>
      <c r="F20" s="7"/>
      <c r="G20" s="7"/>
      <c r="H20" s="8">
        <v>0</v>
      </c>
      <c r="I20" s="57"/>
      <c r="J20" s="58"/>
      <c r="K20" s="57"/>
      <c r="L20" s="58"/>
      <c r="M20" s="57"/>
      <c r="N20" s="58"/>
      <c r="O20" s="57"/>
      <c r="P20" s="58"/>
      <c r="Q20" s="50"/>
      <c r="R20" s="50"/>
      <c r="S20" s="50"/>
      <c r="T20" s="50"/>
      <c r="U20" s="50"/>
    </row>
    <row r="21" spans="2:21" x14ac:dyDescent="0.25">
      <c r="B21" s="48" t="s">
        <v>8</v>
      </c>
      <c r="C21" s="69"/>
      <c r="D21" s="7">
        <v>108453</v>
      </c>
      <c r="E21" s="7">
        <v>131782</v>
      </c>
      <c r="F21" s="7">
        <v>165021</v>
      </c>
      <c r="G21" s="7">
        <v>149450</v>
      </c>
      <c r="H21" s="8">
        <v>144330</v>
      </c>
      <c r="I21" s="56">
        <f t="shared" ref="I21:I27" si="5">E21-D21</f>
        <v>23329</v>
      </c>
      <c r="J21" s="55">
        <f t="shared" ref="J21:J27" si="6">(E21-D21)/D21*100</f>
        <v>21.510700487768894</v>
      </c>
      <c r="K21" s="56">
        <f t="shared" ref="K21:K27" si="7">F21-E21</f>
        <v>33239</v>
      </c>
      <c r="L21" s="55">
        <f t="shared" ref="L21:L27" si="8">(F21-E21)/E21*100</f>
        <v>25.222716304199359</v>
      </c>
      <c r="M21" s="56">
        <f t="shared" si="0"/>
        <v>-15571</v>
      </c>
      <c r="N21" s="55">
        <f t="shared" si="1"/>
        <v>-9.4357687809430306</v>
      </c>
      <c r="O21" s="56">
        <f t="shared" si="2"/>
        <v>-5120</v>
      </c>
      <c r="P21" s="55">
        <f t="shared" si="3"/>
        <v>-3.425894948143192</v>
      </c>
      <c r="Q21" s="49">
        <f t="shared" ref="Q21:S79" si="9">D21/D$14*100</f>
        <v>5.8340528197141959</v>
      </c>
      <c r="R21" s="49">
        <f t="shared" si="9"/>
        <v>6.2312251609440787</v>
      </c>
      <c r="S21" s="49">
        <f t="shared" si="9"/>
        <v>7.5378420031846751</v>
      </c>
      <c r="T21" s="49">
        <f>G21/G$14*100</f>
        <v>6.4560358859694285</v>
      </c>
      <c r="U21" s="49">
        <f>H21/H$14*100</f>
        <v>5.9682421535789603</v>
      </c>
    </row>
    <row r="22" spans="2:21" x14ac:dyDescent="0.25">
      <c r="B22" s="46"/>
      <c r="C22" s="70" t="s">
        <v>20</v>
      </c>
      <c r="D22" s="64">
        <v>638</v>
      </c>
      <c r="E22" s="64">
        <v>702</v>
      </c>
      <c r="F22" s="64">
        <v>839</v>
      </c>
      <c r="G22" s="64">
        <v>865</v>
      </c>
      <c r="H22" s="65">
        <v>965</v>
      </c>
      <c r="I22" s="66">
        <f t="shared" si="5"/>
        <v>64</v>
      </c>
      <c r="J22" s="67">
        <f t="shared" si="6"/>
        <v>10.031347962382444</v>
      </c>
      <c r="K22" s="66">
        <f t="shared" si="7"/>
        <v>137</v>
      </c>
      <c r="L22" s="67">
        <f t="shared" si="8"/>
        <v>19.515669515669515</v>
      </c>
      <c r="M22" s="66">
        <f t="shared" si="0"/>
        <v>26</v>
      </c>
      <c r="N22" s="67">
        <f t="shared" si="1"/>
        <v>3.0989272943980928</v>
      </c>
      <c r="O22" s="66">
        <f t="shared" si="2"/>
        <v>100</v>
      </c>
      <c r="P22" s="67">
        <f t="shared" si="3"/>
        <v>11.560693641618498</v>
      </c>
      <c r="Q22" s="68">
        <f t="shared" si="9"/>
        <v>3.4320172784318155E-2</v>
      </c>
      <c r="R22" s="68">
        <f t="shared" si="9"/>
        <v>3.319360810264485E-2</v>
      </c>
      <c r="S22" s="68">
        <f t="shared" si="9"/>
        <v>3.8323906900769859E-2</v>
      </c>
      <c r="T22" s="68">
        <f>G22/G$14*100</f>
        <v>3.7366818610662808E-2</v>
      </c>
      <c r="U22" s="68">
        <f>H22/H$14*100</f>
        <v>3.9904064838936444E-2</v>
      </c>
    </row>
    <row r="23" spans="2:21" x14ac:dyDescent="0.25">
      <c r="B23" s="46"/>
      <c r="C23" s="71" t="s">
        <v>21</v>
      </c>
      <c r="D23" s="9">
        <v>24501</v>
      </c>
      <c r="E23" s="9">
        <v>32126</v>
      </c>
      <c r="F23" s="9">
        <v>37538</v>
      </c>
      <c r="G23" s="9">
        <v>36491</v>
      </c>
      <c r="H23" s="10">
        <v>35949</v>
      </c>
      <c r="I23" s="57">
        <f t="shared" si="5"/>
        <v>7625</v>
      </c>
      <c r="J23" s="58">
        <f t="shared" si="6"/>
        <v>31.121178727398878</v>
      </c>
      <c r="K23" s="57">
        <f t="shared" si="7"/>
        <v>5412</v>
      </c>
      <c r="L23" s="58">
        <f t="shared" si="8"/>
        <v>16.84616821266264</v>
      </c>
      <c r="M23" s="57">
        <f t="shared" si="0"/>
        <v>-1047</v>
      </c>
      <c r="N23" s="58">
        <f t="shared" si="1"/>
        <v>-2.7891736373807872</v>
      </c>
      <c r="O23" s="57">
        <f t="shared" si="2"/>
        <v>-542</v>
      </c>
      <c r="P23" s="58">
        <f t="shared" si="3"/>
        <v>-1.4852977446493656</v>
      </c>
      <c r="Q23" s="50">
        <f t="shared" si="9"/>
        <v>1.3179914629915033</v>
      </c>
      <c r="R23" s="50">
        <f t="shared" si="9"/>
        <v>1.5190567719452541</v>
      </c>
      <c r="S23" s="50">
        <f t="shared" si="9"/>
        <v>1.7146636677486282</v>
      </c>
      <c r="T23" s="50">
        <f>G23/G$14*100</f>
        <v>1.5763613617591865</v>
      </c>
      <c r="U23" s="50">
        <f>H23/H$14*100</f>
        <v>1.486540131497333</v>
      </c>
    </row>
    <row r="24" spans="2:21" x14ac:dyDescent="0.25">
      <c r="B24" s="46"/>
      <c r="C24" s="70" t="s">
        <v>22</v>
      </c>
      <c r="D24" s="64">
        <v>31390</v>
      </c>
      <c r="E24" s="64">
        <v>39567</v>
      </c>
      <c r="F24" s="64">
        <v>52207</v>
      </c>
      <c r="G24" s="64">
        <v>40490</v>
      </c>
      <c r="H24" s="65">
        <v>43084</v>
      </c>
      <c r="I24" s="66">
        <f t="shared" si="5"/>
        <v>8177</v>
      </c>
      <c r="J24" s="67">
        <f t="shared" si="6"/>
        <v>26.049697355845815</v>
      </c>
      <c r="K24" s="66">
        <f t="shared" si="7"/>
        <v>12640</v>
      </c>
      <c r="L24" s="67">
        <f t="shared" si="8"/>
        <v>31.945813430383907</v>
      </c>
      <c r="M24" s="66">
        <f t="shared" si="0"/>
        <v>-11717</v>
      </c>
      <c r="N24" s="67">
        <f t="shared" si="1"/>
        <v>-22.443350508552491</v>
      </c>
      <c r="O24" s="66">
        <f t="shared" si="2"/>
        <v>2594</v>
      </c>
      <c r="P24" s="67">
        <f t="shared" si="3"/>
        <v>6.4065201284267719</v>
      </c>
      <c r="Q24" s="68">
        <f t="shared" si="9"/>
        <v>1.6885740183381612</v>
      </c>
      <c r="R24" s="68">
        <f t="shared" si="9"/>
        <v>1.8708995609648844</v>
      </c>
      <c r="S24" s="68">
        <f t="shared" si="9"/>
        <v>2.3847153844678095</v>
      </c>
      <c r="T24" s="68">
        <f>G24/G$14*100</f>
        <v>1.7491127000528752</v>
      </c>
      <c r="U24" s="68">
        <f>H24/H$14*100</f>
        <v>1.7815821031302981</v>
      </c>
    </row>
    <row r="25" spans="2:21" x14ac:dyDescent="0.25">
      <c r="B25" s="46"/>
      <c r="C25" s="71" t="s">
        <v>23</v>
      </c>
      <c r="D25" s="9">
        <v>13789</v>
      </c>
      <c r="E25" s="9">
        <v>14484</v>
      </c>
      <c r="F25" s="9">
        <v>15668</v>
      </c>
      <c r="G25" s="9">
        <v>17842</v>
      </c>
      <c r="H25" s="10">
        <v>17619</v>
      </c>
      <c r="I25" s="57">
        <f t="shared" si="5"/>
        <v>695</v>
      </c>
      <c r="J25" s="58">
        <f t="shared" si="6"/>
        <v>5.0402494742185802</v>
      </c>
      <c r="K25" s="57">
        <f t="shared" si="7"/>
        <v>1184</v>
      </c>
      <c r="L25" s="58">
        <f t="shared" si="8"/>
        <v>8.1745374206020429</v>
      </c>
      <c r="M25" s="57">
        <f t="shared" si="0"/>
        <v>2174</v>
      </c>
      <c r="N25" s="58">
        <f t="shared" si="1"/>
        <v>13.875414858309931</v>
      </c>
      <c r="O25" s="57">
        <f t="shared" si="2"/>
        <v>-223</v>
      </c>
      <c r="P25" s="58">
        <f t="shared" si="3"/>
        <v>-1.2498598811792401</v>
      </c>
      <c r="Q25" s="50">
        <f t="shared" si="9"/>
        <v>0.7417568378102869</v>
      </c>
      <c r="R25" s="50">
        <f t="shared" si="9"/>
        <v>0.68486640991268954</v>
      </c>
      <c r="S25" s="50">
        <f t="shared" si="9"/>
        <v>0.71568411599673676</v>
      </c>
      <c r="T25" s="50">
        <f>G25/G$14*100</f>
        <v>0.77075003196698932</v>
      </c>
      <c r="U25" s="50">
        <f>H25/H$14*100</f>
        <v>0.72856965637017734</v>
      </c>
    </row>
    <row r="26" spans="2:21" x14ac:dyDescent="0.25">
      <c r="B26" s="46"/>
      <c r="C26" s="70" t="s">
        <v>24</v>
      </c>
      <c r="D26" s="64">
        <v>12255</v>
      </c>
      <c r="E26" s="64">
        <v>14932</v>
      </c>
      <c r="F26" s="64">
        <v>21246</v>
      </c>
      <c r="G26" s="64">
        <v>23594</v>
      </c>
      <c r="H26" s="65">
        <v>18299</v>
      </c>
      <c r="I26" s="66">
        <f t="shared" si="5"/>
        <v>2677</v>
      </c>
      <c r="J26" s="67">
        <f t="shared" si="6"/>
        <v>21.844145246838025</v>
      </c>
      <c r="K26" s="66">
        <f t="shared" si="7"/>
        <v>6314</v>
      </c>
      <c r="L26" s="67">
        <f t="shared" si="8"/>
        <v>42.285025448700772</v>
      </c>
      <c r="M26" s="66">
        <f t="shared" si="0"/>
        <v>2348</v>
      </c>
      <c r="N26" s="67">
        <f t="shared" si="1"/>
        <v>11.051492045561517</v>
      </c>
      <c r="O26" s="66">
        <f t="shared" si="2"/>
        <v>-5295</v>
      </c>
      <c r="P26" s="67">
        <f t="shared" si="3"/>
        <v>-22.442146308383489</v>
      </c>
      <c r="Q26" s="68">
        <f t="shared" si="9"/>
        <v>0.65923780167996704</v>
      </c>
      <c r="R26" s="68">
        <f t="shared" si="9"/>
        <v>0.70604979514058819</v>
      </c>
      <c r="S26" s="68">
        <f t="shared" si="9"/>
        <v>0.97047643148242724</v>
      </c>
      <c r="T26" s="68">
        <f>G26/G$14*100</f>
        <v>1.0192285760693389</v>
      </c>
      <c r="U26" s="68">
        <f>H26/H$14*100</f>
        <v>0.75668858288880625</v>
      </c>
    </row>
    <row r="27" spans="2:21" x14ac:dyDescent="0.25">
      <c r="B27" s="46"/>
      <c r="C27" s="71" t="s">
        <v>25</v>
      </c>
      <c r="D27" s="9">
        <v>25880</v>
      </c>
      <c r="E27" s="9">
        <v>29971</v>
      </c>
      <c r="F27" s="9">
        <v>37523</v>
      </c>
      <c r="G27" s="9">
        <v>30168</v>
      </c>
      <c r="H27" s="10">
        <v>28414</v>
      </c>
      <c r="I27" s="57">
        <f t="shared" si="5"/>
        <v>4091</v>
      </c>
      <c r="J27" s="58">
        <f t="shared" si="6"/>
        <v>15.80757341576507</v>
      </c>
      <c r="K27" s="57">
        <f t="shared" si="7"/>
        <v>7552</v>
      </c>
      <c r="L27" s="58">
        <f t="shared" si="8"/>
        <v>25.197691101398018</v>
      </c>
      <c r="M27" s="57">
        <f t="shared" si="0"/>
        <v>-7355</v>
      </c>
      <c r="N27" s="58">
        <f t="shared" si="1"/>
        <v>-19.601311195799909</v>
      </c>
      <c r="O27" s="57">
        <f t="shared" si="2"/>
        <v>-1754</v>
      </c>
      <c r="P27" s="58">
        <f t="shared" si="3"/>
        <v>-5.8141076637496685</v>
      </c>
      <c r="Q27" s="50">
        <f t="shared" si="9"/>
        <v>1.3921725261099591</v>
      </c>
      <c r="R27" s="50">
        <f t="shared" si="9"/>
        <v>1.4171590148780182</v>
      </c>
      <c r="S27" s="50">
        <f t="shared" si="9"/>
        <v>1.7139784965883045</v>
      </c>
      <c r="T27" s="50">
        <f>G27/G$14*100</f>
        <v>1.3032163975103763</v>
      </c>
      <c r="U27" s="50">
        <f>H27/H$14*100</f>
        <v>1.1749576148534093</v>
      </c>
    </row>
    <row r="28" spans="2:21" ht="6" customHeight="1" x14ac:dyDescent="0.25">
      <c r="B28" s="46"/>
      <c r="C28" s="69"/>
      <c r="D28" s="7"/>
      <c r="E28" s="7"/>
      <c r="F28" s="7"/>
      <c r="G28" s="7"/>
      <c r="H28" s="8">
        <v>0</v>
      </c>
      <c r="I28" s="57"/>
      <c r="J28" s="58"/>
      <c r="K28" s="57"/>
      <c r="L28" s="58"/>
      <c r="M28" s="57"/>
      <c r="N28" s="58"/>
      <c r="O28" s="57"/>
      <c r="P28" s="58"/>
      <c r="Q28" s="50"/>
      <c r="R28" s="50"/>
      <c r="S28" s="50"/>
      <c r="T28" s="50"/>
      <c r="U28" s="50"/>
    </row>
    <row r="29" spans="2:21" x14ac:dyDescent="0.25">
      <c r="B29" s="48" t="s">
        <v>9</v>
      </c>
      <c r="C29" s="69"/>
      <c r="D29" s="7">
        <v>129762</v>
      </c>
      <c r="E29" s="7">
        <v>145498</v>
      </c>
      <c r="F29" s="7">
        <v>157634</v>
      </c>
      <c r="G29" s="7">
        <v>172719</v>
      </c>
      <c r="H29" s="8">
        <v>173635</v>
      </c>
      <c r="I29" s="56">
        <f>E29-D29</f>
        <v>15736</v>
      </c>
      <c r="J29" s="55">
        <f>(E29-D29)/D29*100</f>
        <v>12.126816787657404</v>
      </c>
      <c r="K29" s="56">
        <f>F29-E29</f>
        <v>12136</v>
      </c>
      <c r="L29" s="55">
        <f t="shared" ref="L29:L41" si="10">(F29-E29)/E29*100</f>
        <v>8.3410081238230092</v>
      </c>
      <c r="M29" s="56">
        <f t="shared" si="0"/>
        <v>15085</v>
      </c>
      <c r="N29" s="55">
        <f t="shared" si="1"/>
        <v>9.5696359922351775</v>
      </c>
      <c r="O29" s="56">
        <f t="shared" si="2"/>
        <v>916</v>
      </c>
      <c r="P29" s="55">
        <f t="shared" si="3"/>
        <v>0.53034119002541702</v>
      </c>
      <c r="Q29" s="49">
        <f t="shared" ref="Q29:S79" si="11">D29/D$14*100</f>
        <v>6.9803358320355686</v>
      </c>
      <c r="R29" s="49">
        <f t="shared" si="11"/>
        <v>6.8797771961803713</v>
      </c>
      <c r="S29" s="49">
        <f t="shared" si="11"/>
        <v>7.2004180457639526</v>
      </c>
      <c r="T29" s="49">
        <f>G29/G$14*100</f>
        <v>7.4612249059133742</v>
      </c>
      <c r="U29" s="49">
        <f>H29/H$14*100</f>
        <v>7.1800438324442784</v>
      </c>
    </row>
    <row r="30" spans="2:21" x14ac:dyDescent="0.25">
      <c r="B30" s="46"/>
      <c r="C30" s="70" t="s">
        <v>26</v>
      </c>
      <c r="D30" s="64">
        <v>18400</v>
      </c>
      <c r="E30" s="64">
        <v>22580</v>
      </c>
      <c r="F30" s="64">
        <v>24474</v>
      </c>
      <c r="G30" s="64">
        <v>33341</v>
      </c>
      <c r="H30" s="65">
        <v>30615</v>
      </c>
      <c r="I30" s="66">
        <f>E30-D30</f>
        <v>4180</v>
      </c>
      <c r="J30" s="67">
        <f>(E30-D30)/D30*100</f>
        <v>22.717391304347824</v>
      </c>
      <c r="K30" s="66">
        <f>F30-E30</f>
        <v>1894</v>
      </c>
      <c r="L30" s="67">
        <f t="shared" si="10"/>
        <v>8.3879539415411877</v>
      </c>
      <c r="M30" s="66">
        <f t="shared" si="0"/>
        <v>8867</v>
      </c>
      <c r="N30" s="67">
        <f t="shared" si="1"/>
        <v>36.230285200621068</v>
      </c>
      <c r="O30" s="66">
        <f t="shared" si="2"/>
        <v>-2726</v>
      </c>
      <c r="P30" s="67">
        <f t="shared" si="3"/>
        <v>-8.1761194925167224</v>
      </c>
      <c r="Q30" s="68">
        <f t="shared" si="11"/>
        <v>0.98979808656967716</v>
      </c>
      <c r="R30" s="68">
        <f t="shared" si="11"/>
        <v>1.0676804429597162</v>
      </c>
      <c r="S30" s="68">
        <f t="shared" si="11"/>
        <v>1.1179252651840781</v>
      </c>
      <c r="T30" s="68">
        <f>G30/G$14*100</f>
        <v>1.4402856639284491</v>
      </c>
      <c r="U30" s="68">
        <f>H30/H$14*100</f>
        <v>1.2659719637762064</v>
      </c>
    </row>
    <row r="31" spans="2:21" x14ac:dyDescent="0.25">
      <c r="B31" s="46"/>
      <c r="C31" s="71" t="s">
        <v>27</v>
      </c>
      <c r="D31" s="9">
        <v>1919</v>
      </c>
      <c r="E31" s="9">
        <v>1931</v>
      </c>
      <c r="F31" s="9">
        <v>1936</v>
      </c>
      <c r="G31" s="9">
        <v>2026</v>
      </c>
      <c r="H31" s="10">
        <v>2301</v>
      </c>
      <c r="I31" s="57">
        <f t="shared" ref="I31:I77" si="12">E31-D31</f>
        <v>12</v>
      </c>
      <c r="J31" s="58">
        <f t="shared" ref="J31:J77" si="13">(E31-D31)/D31*100</f>
        <v>0.62532569046378317</v>
      </c>
      <c r="K31" s="57">
        <f t="shared" ref="K31:K77" si="14">F31-E31</f>
        <v>5</v>
      </c>
      <c r="L31" s="58">
        <f t="shared" si="10"/>
        <v>0.25893319523562924</v>
      </c>
      <c r="M31" s="57">
        <f t="shared" si="0"/>
        <v>90</v>
      </c>
      <c r="N31" s="58">
        <f t="shared" si="1"/>
        <v>4.6487603305785123</v>
      </c>
      <c r="O31" s="57">
        <f t="shared" si="2"/>
        <v>275</v>
      </c>
      <c r="P31" s="58">
        <f t="shared" si="3"/>
        <v>13.573543928923989</v>
      </c>
      <c r="Q31" s="50">
        <f t="shared" si="11"/>
        <v>0.10322948522430492</v>
      </c>
      <c r="R31" s="50">
        <f t="shared" si="11"/>
        <v>9.1306064453286609E-2</v>
      </c>
      <c r="S31" s="50">
        <f t="shared" si="11"/>
        <v>8.8432757759106612E-2</v>
      </c>
      <c r="T31" s="50">
        <f>G31/G$14*100</f>
        <v>8.7520432953991728E-2</v>
      </c>
      <c r="U31" s="50">
        <f>H31/H$14*100</f>
        <v>9.5149485175536536E-2</v>
      </c>
    </row>
    <row r="32" spans="2:21" x14ac:dyDescent="0.25">
      <c r="B32" s="46"/>
      <c r="C32" s="70" t="s">
        <v>28</v>
      </c>
      <c r="D32" s="64">
        <v>17426</v>
      </c>
      <c r="E32" s="64">
        <v>18256</v>
      </c>
      <c r="F32" s="64">
        <v>19766</v>
      </c>
      <c r="G32" s="64">
        <v>20659</v>
      </c>
      <c r="H32" s="65">
        <v>23769</v>
      </c>
      <c r="I32" s="66">
        <f t="shared" si="12"/>
        <v>830</v>
      </c>
      <c r="J32" s="67">
        <f t="shared" si="13"/>
        <v>4.7629978193503959</v>
      </c>
      <c r="K32" s="66">
        <f t="shared" si="14"/>
        <v>1510</v>
      </c>
      <c r="L32" s="67">
        <f t="shared" si="10"/>
        <v>8.27125328659071</v>
      </c>
      <c r="M32" s="66">
        <f t="shared" si="0"/>
        <v>893</v>
      </c>
      <c r="N32" s="67">
        <f t="shared" si="1"/>
        <v>4.5178589497116262</v>
      </c>
      <c r="O32" s="66">
        <f t="shared" si="2"/>
        <v>3110</v>
      </c>
      <c r="P32" s="67">
        <f t="shared" si="3"/>
        <v>15.053971634638657</v>
      </c>
      <c r="Q32" s="68">
        <f t="shared" si="11"/>
        <v>0.93740334003060832</v>
      </c>
      <c r="R32" s="68">
        <f t="shared" si="11"/>
        <v>0.86322294803687238</v>
      </c>
      <c r="S32" s="68">
        <f t="shared" si="11"/>
        <v>0.90287287699715968</v>
      </c>
      <c r="T32" s="68">
        <f>G32/G$14*100</f>
        <v>0.8924405845984773</v>
      </c>
      <c r="U32" s="68">
        <f>H32/H$14*100</f>
        <v>0.98288053591365832</v>
      </c>
    </row>
    <row r="33" spans="2:21" x14ac:dyDescent="0.25">
      <c r="B33" s="46"/>
      <c r="C33" s="71" t="s">
        <v>29</v>
      </c>
      <c r="D33" s="9">
        <v>9969</v>
      </c>
      <c r="E33" s="9">
        <v>10805</v>
      </c>
      <c r="F33" s="9">
        <v>11636</v>
      </c>
      <c r="G33" s="9">
        <v>16114</v>
      </c>
      <c r="H33" s="10">
        <v>18357</v>
      </c>
      <c r="I33" s="57">
        <f t="shared" si="12"/>
        <v>836</v>
      </c>
      <c r="J33" s="58">
        <f t="shared" si="13"/>
        <v>8.3859965894272257</v>
      </c>
      <c r="K33" s="57">
        <f t="shared" si="14"/>
        <v>831</v>
      </c>
      <c r="L33" s="58">
        <f t="shared" si="10"/>
        <v>7.6908838500694117</v>
      </c>
      <c r="M33" s="57">
        <f t="shared" si="0"/>
        <v>4478</v>
      </c>
      <c r="N33" s="58">
        <f t="shared" si="1"/>
        <v>38.484015125472673</v>
      </c>
      <c r="O33" s="57">
        <f t="shared" si="2"/>
        <v>2243</v>
      </c>
      <c r="P33" s="58">
        <f t="shared" si="3"/>
        <v>13.919573042075214</v>
      </c>
      <c r="Q33" s="50">
        <f t="shared" si="11"/>
        <v>0.53626614809853868</v>
      </c>
      <c r="R33" s="50">
        <f t="shared" si="11"/>
        <v>0.51090731559697666</v>
      </c>
      <c r="S33" s="50">
        <f t="shared" si="11"/>
        <v>0.53151010810173782</v>
      </c>
      <c r="T33" s="50">
        <f>G33/G$14*100</f>
        <v>0.69610279201412761</v>
      </c>
      <c r="U33" s="50">
        <f>H33/H$14*100</f>
        <v>0.75908696191539515</v>
      </c>
    </row>
    <row r="34" spans="2:21" x14ac:dyDescent="0.25">
      <c r="B34" s="46"/>
      <c r="C34" s="70" t="s">
        <v>30</v>
      </c>
      <c r="D34" s="64">
        <v>37505</v>
      </c>
      <c r="E34" s="64">
        <v>40529</v>
      </c>
      <c r="F34" s="64">
        <v>45218</v>
      </c>
      <c r="G34" s="64">
        <v>44180</v>
      </c>
      <c r="H34" s="65">
        <v>41988</v>
      </c>
      <c r="I34" s="66">
        <f t="shared" si="12"/>
        <v>3024</v>
      </c>
      <c r="J34" s="67">
        <f t="shared" si="13"/>
        <v>8.0629249433408887</v>
      </c>
      <c r="K34" s="66">
        <f t="shared" si="14"/>
        <v>4689</v>
      </c>
      <c r="L34" s="67">
        <f t="shared" si="10"/>
        <v>11.569493449135187</v>
      </c>
      <c r="M34" s="66">
        <f t="shared" si="0"/>
        <v>-1038</v>
      </c>
      <c r="N34" s="67">
        <f t="shared" si="1"/>
        <v>-2.2955460214958645</v>
      </c>
      <c r="O34" s="66">
        <f t="shared" si="2"/>
        <v>-2192</v>
      </c>
      <c r="P34" s="67">
        <f t="shared" si="3"/>
        <v>-4.9615210502489813</v>
      </c>
      <c r="Q34" s="68">
        <f t="shared" si="11"/>
        <v>2.0175205019997686</v>
      </c>
      <c r="R34" s="68">
        <f t="shared" si="11"/>
        <v>1.9163870979944346</v>
      </c>
      <c r="S34" s="68">
        <f t="shared" si="11"/>
        <v>2.0654713018343402</v>
      </c>
      <c r="T34" s="68">
        <f>G34/G$14*100</f>
        <v>1.9085156603688818</v>
      </c>
      <c r="U34" s="68">
        <f>H34/H$14*100</f>
        <v>1.7362610098002729</v>
      </c>
    </row>
    <row r="35" spans="2:21" x14ac:dyDescent="0.25">
      <c r="B35" s="46"/>
      <c r="C35" s="71" t="s">
        <v>31</v>
      </c>
      <c r="D35" s="9">
        <v>5801</v>
      </c>
      <c r="E35" s="9">
        <v>5788</v>
      </c>
      <c r="F35" s="9">
        <v>6008</v>
      </c>
      <c r="G35" s="9">
        <v>6002</v>
      </c>
      <c r="H35" s="10">
        <v>5917</v>
      </c>
      <c r="I35" s="57">
        <f t="shared" si="12"/>
        <v>-13</v>
      </c>
      <c r="J35" s="58">
        <f t="shared" si="13"/>
        <v>-0.22409929322530597</v>
      </c>
      <c r="K35" s="57">
        <f t="shared" si="14"/>
        <v>220</v>
      </c>
      <c r="L35" s="58">
        <f t="shared" si="10"/>
        <v>3.8009675190048373</v>
      </c>
      <c r="M35" s="57">
        <f t="shared" si="0"/>
        <v>-6</v>
      </c>
      <c r="N35" s="58">
        <f t="shared" si="1"/>
        <v>-9.9866844207723043E-2</v>
      </c>
      <c r="O35" s="57">
        <f t="shared" si="2"/>
        <v>-85</v>
      </c>
      <c r="P35" s="58">
        <f t="shared" si="3"/>
        <v>-1.4161946017994003</v>
      </c>
      <c r="Q35" s="50">
        <f t="shared" si="11"/>
        <v>0.31205536414079876</v>
      </c>
      <c r="R35" s="50">
        <f t="shared" si="11"/>
        <v>0.27368177164972707</v>
      </c>
      <c r="S35" s="50">
        <f t="shared" si="11"/>
        <v>0.27443388874830194</v>
      </c>
      <c r="T35" s="50">
        <f>G35/G$14*100</f>
        <v>0.25927820266034468</v>
      </c>
      <c r="U35" s="50">
        <f>H35/H$14*100</f>
        <v>0.24467601207459783</v>
      </c>
    </row>
    <row r="36" spans="2:21" x14ac:dyDescent="0.25">
      <c r="B36" s="46"/>
      <c r="C36" s="70" t="s">
        <v>32</v>
      </c>
      <c r="D36" s="64">
        <v>198</v>
      </c>
      <c r="E36" s="64">
        <v>189</v>
      </c>
      <c r="F36" s="64">
        <v>208</v>
      </c>
      <c r="G36" s="64">
        <v>201</v>
      </c>
      <c r="H36" s="65">
        <v>235</v>
      </c>
      <c r="I36" s="66">
        <f t="shared" si="12"/>
        <v>-9</v>
      </c>
      <c r="J36" s="67">
        <f t="shared" si="13"/>
        <v>-4.5454545454545459</v>
      </c>
      <c r="K36" s="66">
        <f t="shared" si="14"/>
        <v>19</v>
      </c>
      <c r="L36" s="67">
        <f t="shared" si="10"/>
        <v>10.052910052910052</v>
      </c>
      <c r="M36" s="66">
        <f t="shared" si="0"/>
        <v>-7</v>
      </c>
      <c r="N36" s="67">
        <f t="shared" si="1"/>
        <v>-3.3653846153846154</v>
      </c>
      <c r="O36" s="66">
        <f t="shared" si="2"/>
        <v>34</v>
      </c>
      <c r="P36" s="67">
        <f t="shared" si="3"/>
        <v>16.915422885572141</v>
      </c>
      <c r="Q36" s="68">
        <f t="shared" si="11"/>
        <v>1.0651088105478048E-2</v>
      </c>
      <c r="R36" s="68">
        <f t="shared" si="11"/>
        <v>8.9367406430197662E-3</v>
      </c>
      <c r="S36" s="68">
        <f t="shared" si="11"/>
        <v>9.5010400898213714E-3</v>
      </c>
      <c r="T36" s="68">
        <f>G36/G$14*100</f>
        <v>8.6829254806280037E-3</v>
      </c>
      <c r="U36" s="68">
        <f>H36/H$14*100</f>
        <v>9.7175701939378901E-3</v>
      </c>
    </row>
    <row r="37" spans="2:21" x14ac:dyDescent="0.25">
      <c r="B37" s="46"/>
      <c r="C37" s="71" t="s">
        <v>33</v>
      </c>
      <c r="D37" s="9">
        <v>987</v>
      </c>
      <c r="E37" s="9">
        <v>1010</v>
      </c>
      <c r="F37" s="9">
        <v>938</v>
      </c>
      <c r="G37" s="9">
        <v>926</v>
      </c>
      <c r="H37" s="10">
        <v>1308</v>
      </c>
      <c r="I37" s="57">
        <f t="shared" si="12"/>
        <v>23</v>
      </c>
      <c r="J37" s="58">
        <f t="shared" si="13"/>
        <v>2.3302938196555218</v>
      </c>
      <c r="K37" s="57">
        <f t="shared" si="14"/>
        <v>-72</v>
      </c>
      <c r="L37" s="58">
        <f t="shared" si="10"/>
        <v>-7.1287128712871279</v>
      </c>
      <c r="M37" s="57">
        <f t="shared" si="0"/>
        <v>-12</v>
      </c>
      <c r="N37" s="58">
        <f t="shared" si="1"/>
        <v>-1.279317697228145</v>
      </c>
      <c r="O37" s="57">
        <f t="shared" si="2"/>
        <v>382</v>
      </c>
      <c r="P37" s="58">
        <f t="shared" si="3"/>
        <v>41.252699784017274</v>
      </c>
      <c r="Q37" s="50">
        <f t="shared" si="11"/>
        <v>5.3094060404579965E-2</v>
      </c>
      <c r="R37" s="50">
        <f t="shared" si="11"/>
        <v>4.7757185446825209E-2</v>
      </c>
      <c r="S37" s="50">
        <f t="shared" si="11"/>
        <v>4.2846036558905995E-2</v>
      </c>
      <c r="T37" s="50">
        <f>G37/G$14*100</f>
        <v>4.0001935298813594E-2</v>
      </c>
      <c r="U37" s="50">
        <f>H37/H$14*100</f>
        <v>5.4087582185833025E-2</v>
      </c>
    </row>
    <row r="38" spans="2:21" x14ac:dyDescent="0.25">
      <c r="B38" s="46"/>
      <c r="C38" s="70" t="s">
        <v>34</v>
      </c>
      <c r="D38" s="64">
        <v>10565</v>
      </c>
      <c r="E38" s="64">
        <v>11943</v>
      </c>
      <c r="F38" s="64">
        <v>12114</v>
      </c>
      <c r="G38" s="64">
        <v>13763</v>
      </c>
      <c r="H38" s="65">
        <v>15615</v>
      </c>
      <c r="I38" s="66">
        <f t="shared" si="12"/>
        <v>1378</v>
      </c>
      <c r="J38" s="67">
        <f t="shared" si="13"/>
        <v>13.043066729768102</v>
      </c>
      <c r="K38" s="66">
        <f t="shared" si="14"/>
        <v>171</v>
      </c>
      <c r="L38" s="67">
        <f t="shared" si="10"/>
        <v>1.4318010550113038</v>
      </c>
      <c r="M38" s="66">
        <f t="shared" si="0"/>
        <v>1649</v>
      </c>
      <c r="N38" s="67">
        <f t="shared" si="1"/>
        <v>13.612349347861977</v>
      </c>
      <c r="O38" s="66">
        <f t="shared" si="2"/>
        <v>1852</v>
      </c>
      <c r="P38" s="67">
        <f t="shared" si="3"/>
        <v>13.456368524304294</v>
      </c>
      <c r="Q38" s="68">
        <f t="shared" si="11"/>
        <v>0.56832699916351304</v>
      </c>
      <c r="R38" s="68">
        <f t="shared" si="11"/>
        <v>0.56471689682320148</v>
      </c>
      <c r="S38" s="68">
        <f t="shared" si="11"/>
        <v>0.55334422907738512</v>
      </c>
      <c r="T38" s="68">
        <f>G38/G$14*100</f>
        <v>0.59454280293474238</v>
      </c>
      <c r="U38" s="68">
        <f>H38/H$14*100</f>
        <v>0.64570152586527729</v>
      </c>
    </row>
    <row r="39" spans="2:21" x14ac:dyDescent="0.25">
      <c r="B39" s="46"/>
      <c r="C39" s="71" t="s">
        <v>35</v>
      </c>
      <c r="D39" s="9">
        <v>100</v>
      </c>
      <c r="E39" s="9">
        <v>88</v>
      </c>
      <c r="F39" s="9">
        <v>88</v>
      </c>
      <c r="G39" s="9">
        <v>98</v>
      </c>
      <c r="H39" s="10">
        <v>89</v>
      </c>
      <c r="I39" s="57">
        <f t="shared" si="12"/>
        <v>-12</v>
      </c>
      <c r="J39" s="58">
        <f t="shared" si="13"/>
        <v>-12</v>
      </c>
      <c r="K39" s="57">
        <f t="shared" si="14"/>
        <v>0</v>
      </c>
      <c r="L39" s="58">
        <f t="shared" si="10"/>
        <v>0</v>
      </c>
      <c r="M39" s="57">
        <f t="shared" si="0"/>
        <v>10</v>
      </c>
      <c r="N39" s="58">
        <f t="shared" si="1"/>
        <v>11.363636363636363</v>
      </c>
      <c r="O39" s="57">
        <f t="shared" si="2"/>
        <v>-9</v>
      </c>
      <c r="P39" s="58">
        <f t="shared" si="3"/>
        <v>-9.183673469387756</v>
      </c>
      <c r="Q39" s="50">
        <f t="shared" si="11"/>
        <v>5.3793374270091152E-3</v>
      </c>
      <c r="R39" s="50">
        <f t="shared" si="11"/>
        <v>4.1610220983372458E-3</v>
      </c>
      <c r="S39" s="50">
        <f t="shared" si="11"/>
        <v>4.0196708072321183E-3</v>
      </c>
      <c r="T39" s="50">
        <f>G39/G$14*100</f>
        <v>4.2334661547340519E-3</v>
      </c>
      <c r="U39" s="50">
        <f>H39/H$14*100</f>
        <v>3.6802712649381801E-3</v>
      </c>
    </row>
    <row r="40" spans="2:21" x14ac:dyDescent="0.25">
      <c r="B40" s="48"/>
      <c r="C40" s="70" t="s">
        <v>36</v>
      </c>
      <c r="D40" s="64">
        <v>3327</v>
      </c>
      <c r="E40" s="64">
        <v>3398</v>
      </c>
      <c r="F40" s="64">
        <v>3585</v>
      </c>
      <c r="G40" s="64">
        <v>3977</v>
      </c>
      <c r="H40" s="65">
        <v>4475</v>
      </c>
      <c r="I40" s="66">
        <f t="shared" si="12"/>
        <v>71</v>
      </c>
      <c r="J40" s="67">
        <f t="shared" si="13"/>
        <v>2.1340547039374815</v>
      </c>
      <c r="K40" s="66">
        <f t="shared" si="14"/>
        <v>187</v>
      </c>
      <c r="L40" s="67">
        <f t="shared" si="10"/>
        <v>5.5032371983519717</v>
      </c>
      <c r="M40" s="66">
        <f t="shared" si="0"/>
        <v>392</v>
      </c>
      <c r="N40" s="67">
        <f t="shared" si="1"/>
        <v>10.934449093444909</v>
      </c>
      <c r="O40" s="66">
        <f t="shared" si="2"/>
        <v>498</v>
      </c>
      <c r="P40" s="67">
        <f t="shared" si="3"/>
        <v>12.522001508674879</v>
      </c>
      <c r="Q40" s="68">
        <f t="shared" si="11"/>
        <v>0.17897055619659327</v>
      </c>
      <c r="R40" s="68">
        <f t="shared" si="11"/>
        <v>0.16067219420624956</v>
      </c>
      <c r="S40" s="68">
        <f t="shared" si="11"/>
        <v>0.16375590731735393</v>
      </c>
      <c r="T40" s="68">
        <f>G40/G$14*100</f>
        <v>0.17180096834058495</v>
      </c>
      <c r="U40" s="68">
        <f>H40/H$14*100</f>
        <v>0.18504734731009387</v>
      </c>
    </row>
    <row r="41" spans="2:21" x14ac:dyDescent="0.25">
      <c r="B41" s="46"/>
      <c r="C41" s="71" t="s">
        <v>37</v>
      </c>
      <c r="D41" s="9">
        <v>23565</v>
      </c>
      <c r="E41" s="9">
        <v>28981</v>
      </c>
      <c r="F41" s="9">
        <v>31663</v>
      </c>
      <c r="G41" s="9">
        <v>31432</v>
      </c>
      <c r="H41" s="10">
        <v>28966</v>
      </c>
      <c r="I41" s="57">
        <f t="shared" si="12"/>
        <v>5416</v>
      </c>
      <c r="J41" s="58">
        <f t="shared" si="13"/>
        <v>22.983237852747717</v>
      </c>
      <c r="K41" s="57">
        <f t="shared" si="14"/>
        <v>2682</v>
      </c>
      <c r="L41" s="58">
        <f t="shared" si="10"/>
        <v>9.2543390497222315</v>
      </c>
      <c r="M41" s="57">
        <f t="shared" si="0"/>
        <v>-231</v>
      </c>
      <c r="N41" s="58">
        <f t="shared" si="1"/>
        <v>-0.72955815936582125</v>
      </c>
      <c r="O41" s="57">
        <f t="shared" si="2"/>
        <v>-2466</v>
      </c>
      <c r="P41" s="58">
        <f t="shared" si="3"/>
        <v>-7.8455077627895138</v>
      </c>
      <c r="Q41" s="50">
        <f t="shared" si="11"/>
        <v>1.2676408646746982</v>
      </c>
      <c r="R41" s="50">
        <f t="shared" si="11"/>
        <v>1.3703475162717242</v>
      </c>
      <c r="S41" s="50">
        <f t="shared" si="11"/>
        <v>1.4463049632885292</v>
      </c>
      <c r="T41" s="50">
        <f>G41/G$14*100</f>
        <v>1.3578194711795992</v>
      </c>
      <c r="U41" s="50">
        <f>H41/H$14*100</f>
        <v>1.1977835669685317</v>
      </c>
    </row>
    <row r="42" spans="2:21" ht="6" customHeight="1" x14ac:dyDescent="0.25">
      <c r="B42" s="46"/>
      <c r="C42" s="69"/>
      <c r="D42" s="7"/>
      <c r="E42" s="7"/>
      <c r="F42" s="7"/>
      <c r="G42" s="7"/>
      <c r="H42" s="8">
        <v>0</v>
      </c>
      <c r="I42" s="57"/>
      <c r="J42" s="58"/>
      <c r="K42" s="57"/>
      <c r="L42" s="58"/>
      <c r="M42" s="57"/>
      <c r="N42" s="58"/>
      <c r="O42" s="57"/>
      <c r="P42" s="58"/>
      <c r="Q42" s="50"/>
      <c r="R42" s="50"/>
      <c r="S42" s="50"/>
      <c r="T42" s="50"/>
      <c r="U42" s="50"/>
    </row>
    <row r="43" spans="2:21" x14ac:dyDescent="0.25">
      <c r="B43" s="48" t="s">
        <v>10</v>
      </c>
      <c r="C43" s="69"/>
      <c r="D43" s="11">
        <v>11988</v>
      </c>
      <c r="E43" s="11">
        <v>11902</v>
      </c>
      <c r="F43" s="11">
        <v>12903</v>
      </c>
      <c r="G43" s="11">
        <v>12561</v>
      </c>
      <c r="H43" s="12">
        <v>12868</v>
      </c>
      <c r="I43" s="59">
        <f t="shared" si="12"/>
        <v>-86</v>
      </c>
      <c r="J43" s="55">
        <f t="shared" si="13"/>
        <v>-0.71738405071738398</v>
      </c>
      <c r="K43" s="59">
        <f t="shared" si="14"/>
        <v>1001</v>
      </c>
      <c r="L43" s="55">
        <f t="shared" ref="L43:L52" si="15">(F43-E43)/E43*100</f>
        <v>8.4103512014787434</v>
      </c>
      <c r="M43" s="59">
        <f t="shared" si="0"/>
        <v>-342</v>
      </c>
      <c r="N43" s="55">
        <f t="shared" si="1"/>
        <v>-2.6505463845617299</v>
      </c>
      <c r="O43" s="59">
        <f t="shared" si="2"/>
        <v>307</v>
      </c>
      <c r="P43" s="55">
        <f t="shared" si="3"/>
        <v>2.4440729241302446</v>
      </c>
      <c r="Q43" s="49">
        <f t="shared" ref="Q43:S79" si="16">D43/D$14*100</f>
        <v>0.64487497074985278</v>
      </c>
      <c r="R43" s="49">
        <f t="shared" si="16"/>
        <v>0.56277823880011257</v>
      </c>
      <c r="S43" s="49">
        <f t="shared" si="16"/>
        <v>0.58938423211040936</v>
      </c>
      <c r="T43" s="49">
        <f>G43/G$14*100</f>
        <v>0.5426180445879023</v>
      </c>
      <c r="U43" s="49">
        <f>H43/H$14*100</f>
        <v>0.53210933300252239</v>
      </c>
    </row>
    <row r="44" spans="2:21" x14ac:dyDescent="0.25">
      <c r="B44" s="48"/>
      <c r="C44" s="70" t="s">
        <v>38</v>
      </c>
      <c r="D44" s="64">
        <v>400</v>
      </c>
      <c r="E44" s="64">
        <v>304</v>
      </c>
      <c r="F44" s="64">
        <v>414</v>
      </c>
      <c r="G44" s="64">
        <v>341</v>
      </c>
      <c r="H44" s="65">
        <v>351</v>
      </c>
      <c r="I44" s="66">
        <f t="shared" si="12"/>
        <v>-96</v>
      </c>
      <c r="J44" s="67">
        <f t="shared" si="13"/>
        <v>-24</v>
      </c>
      <c r="K44" s="66">
        <f t="shared" si="14"/>
        <v>110</v>
      </c>
      <c r="L44" s="67">
        <f t="shared" si="15"/>
        <v>36.184210526315788</v>
      </c>
      <c r="M44" s="66">
        <f t="shared" si="0"/>
        <v>-73</v>
      </c>
      <c r="N44" s="67">
        <f t="shared" si="1"/>
        <v>-17.632850241545896</v>
      </c>
      <c r="O44" s="66">
        <f t="shared" si="2"/>
        <v>10</v>
      </c>
      <c r="P44" s="67">
        <f t="shared" si="3"/>
        <v>2.9325513196480939</v>
      </c>
      <c r="Q44" s="68">
        <f t="shared" si="16"/>
        <v>2.1517349708036461E-2</v>
      </c>
      <c r="R44" s="68">
        <f t="shared" si="16"/>
        <v>1.4374439976074124E-2</v>
      </c>
      <c r="S44" s="68">
        <f t="shared" si="16"/>
        <v>1.8910724024932921E-2</v>
      </c>
      <c r="T44" s="68">
        <f>G44/G$14*100</f>
        <v>1.473073427310522E-2</v>
      </c>
      <c r="U44" s="68">
        <f>H44/H$14*100</f>
        <v>1.4514328247115741E-2</v>
      </c>
    </row>
    <row r="45" spans="2:21" x14ac:dyDescent="0.25">
      <c r="B45" s="46"/>
      <c r="C45" s="71" t="s">
        <v>39</v>
      </c>
      <c r="D45" s="9">
        <v>459</v>
      </c>
      <c r="E45" s="9">
        <v>418</v>
      </c>
      <c r="F45" s="9">
        <v>341</v>
      </c>
      <c r="G45" s="9">
        <v>331</v>
      </c>
      <c r="H45" s="10">
        <v>330</v>
      </c>
      <c r="I45" s="57">
        <f t="shared" si="12"/>
        <v>-41</v>
      </c>
      <c r="J45" s="58">
        <f t="shared" si="13"/>
        <v>-8.9324618736383457</v>
      </c>
      <c r="K45" s="57">
        <f t="shared" si="14"/>
        <v>-77</v>
      </c>
      <c r="L45" s="58">
        <f t="shared" si="15"/>
        <v>-18.421052631578945</v>
      </c>
      <c r="M45" s="57">
        <f t="shared" si="0"/>
        <v>-10</v>
      </c>
      <c r="N45" s="58">
        <f t="shared" si="1"/>
        <v>-2.9325513196480939</v>
      </c>
      <c r="O45" s="57">
        <f t="shared" si="2"/>
        <v>-1</v>
      </c>
      <c r="P45" s="58">
        <f t="shared" si="3"/>
        <v>-0.30211480362537763</v>
      </c>
      <c r="Q45" s="50">
        <f t="shared" si="16"/>
        <v>2.4691158789971839E-2</v>
      </c>
      <c r="R45" s="50">
        <f t="shared" si="16"/>
        <v>1.9764854967101918E-2</v>
      </c>
      <c r="S45" s="50">
        <f t="shared" si="16"/>
        <v>1.557622437802446E-2</v>
      </c>
      <c r="T45" s="50">
        <f>G45/G$14*100</f>
        <v>1.429874793078542E-2</v>
      </c>
      <c r="U45" s="50">
        <f>H45/H$14*100</f>
        <v>1.3645949634040443E-2</v>
      </c>
    </row>
    <row r="46" spans="2:21" x14ac:dyDescent="0.25">
      <c r="B46" s="46"/>
      <c r="C46" s="70" t="s">
        <v>40</v>
      </c>
      <c r="D46" s="64">
        <v>2723</v>
      </c>
      <c r="E46" s="64">
        <v>2997</v>
      </c>
      <c r="F46" s="64">
        <v>3085</v>
      </c>
      <c r="G46" s="64">
        <v>3073</v>
      </c>
      <c r="H46" s="65">
        <v>2809</v>
      </c>
      <c r="I46" s="66">
        <f t="shared" si="12"/>
        <v>274</v>
      </c>
      <c r="J46" s="67">
        <f t="shared" si="13"/>
        <v>10.062431142122659</v>
      </c>
      <c r="K46" s="66">
        <f t="shared" si="14"/>
        <v>88</v>
      </c>
      <c r="L46" s="67">
        <f t="shared" si="15"/>
        <v>2.9362696029362696</v>
      </c>
      <c r="M46" s="66">
        <f t="shared" si="0"/>
        <v>-12</v>
      </c>
      <c r="N46" s="67">
        <f t="shared" si="1"/>
        <v>-0.38897893030794162</v>
      </c>
      <c r="O46" s="66">
        <f t="shared" si="2"/>
        <v>-264</v>
      </c>
      <c r="P46" s="67">
        <f t="shared" si="3"/>
        <v>-8.5909534656687274</v>
      </c>
      <c r="Q46" s="68">
        <f t="shared" si="16"/>
        <v>0.14647935813745822</v>
      </c>
      <c r="R46" s="68">
        <f t="shared" si="16"/>
        <v>0.14171117305359918</v>
      </c>
      <c r="S46" s="68">
        <f t="shared" si="16"/>
        <v>0.14091686863989872</v>
      </c>
      <c r="T46" s="68">
        <f>G46/G$14*100</f>
        <v>0.13274940299487492</v>
      </c>
      <c r="U46" s="68">
        <f>H46/H$14*100</f>
        <v>0.11615597733945332</v>
      </c>
    </row>
    <row r="47" spans="2:21" x14ac:dyDescent="0.25">
      <c r="B47" s="46"/>
      <c r="C47" s="71" t="s">
        <v>41</v>
      </c>
      <c r="D47" s="9">
        <v>341</v>
      </c>
      <c r="E47" s="9">
        <v>378</v>
      </c>
      <c r="F47" s="9">
        <v>384</v>
      </c>
      <c r="G47" s="9">
        <v>387</v>
      </c>
      <c r="H47" s="10">
        <v>484</v>
      </c>
      <c r="I47" s="57">
        <f t="shared" si="12"/>
        <v>37</v>
      </c>
      <c r="J47" s="58">
        <f t="shared" si="13"/>
        <v>10.850439882697946</v>
      </c>
      <c r="K47" s="57">
        <f t="shared" si="14"/>
        <v>6</v>
      </c>
      <c r="L47" s="58">
        <f t="shared" si="15"/>
        <v>1.5873015873015872</v>
      </c>
      <c r="M47" s="57">
        <f t="shared" si="0"/>
        <v>3</v>
      </c>
      <c r="N47" s="58">
        <f t="shared" si="1"/>
        <v>0.78125</v>
      </c>
      <c r="O47" s="57">
        <f t="shared" si="2"/>
        <v>97</v>
      </c>
      <c r="P47" s="58">
        <f t="shared" si="3"/>
        <v>25.064599483204137</v>
      </c>
      <c r="Q47" s="50">
        <f t="shared" si="16"/>
        <v>1.8343540626101083E-2</v>
      </c>
      <c r="R47" s="50">
        <f t="shared" si="16"/>
        <v>1.7873481286039532E-2</v>
      </c>
      <c r="S47" s="50">
        <f t="shared" si="16"/>
        <v>1.754038170428561E-2</v>
      </c>
      <c r="T47" s="50">
        <f>G47/G$14*100</f>
        <v>1.6717871447776308E-2</v>
      </c>
      <c r="U47" s="50">
        <f>H47/H$14*100</f>
        <v>2.0014059463259317E-2</v>
      </c>
    </row>
    <row r="48" spans="2:21" x14ac:dyDescent="0.25">
      <c r="B48" s="46"/>
      <c r="C48" s="70" t="s">
        <v>42</v>
      </c>
      <c r="D48" s="64">
        <v>970</v>
      </c>
      <c r="E48" s="64">
        <v>899</v>
      </c>
      <c r="F48" s="64">
        <v>932</v>
      </c>
      <c r="G48" s="64">
        <v>966</v>
      </c>
      <c r="H48" s="65">
        <v>1135</v>
      </c>
      <c r="I48" s="66">
        <f t="shared" si="12"/>
        <v>-71</v>
      </c>
      <c r="J48" s="67">
        <f t="shared" si="13"/>
        <v>-7.31958762886598</v>
      </c>
      <c r="K48" s="66">
        <f t="shared" si="14"/>
        <v>33</v>
      </c>
      <c r="L48" s="67">
        <f t="shared" si="15"/>
        <v>3.6707452725250276</v>
      </c>
      <c r="M48" s="66">
        <f t="shared" si="0"/>
        <v>34</v>
      </c>
      <c r="N48" s="67">
        <f t="shared" si="1"/>
        <v>3.648068669527897</v>
      </c>
      <c r="O48" s="66">
        <f t="shared" si="2"/>
        <v>169</v>
      </c>
      <c r="P48" s="67">
        <f t="shared" si="3"/>
        <v>17.494824016563147</v>
      </c>
      <c r="Q48" s="68">
        <f t="shared" si="16"/>
        <v>5.217957304198842E-2</v>
      </c>
      <c r="R48" s="68">
        <f t="shared" si="16"/>
        <v>4.2508623481877096E-2</v>
      </c>
      <c r="S48" s="68">
        <f t="shared" si="16"/>
        <v>4.2571968094776529E-2</v>
      </c>
      <c r="T48" s="68">
        <f>G48/G$14*100</f>
        <v>4.17298806680928E-2</v>
      </c>
      <c r="U48" s="68">
        <f>H48/H$14*100</f>
        <v>4.6933796468593636E-2</v>
      </c>
    </row>
    <row r="49" spans="2:21" ht="17.25" x14ac:dyDescent="0.25">
      <c r="B49" s="46"/>
      <c r="C49" s="71" t="s">
        <v>93</v>
      </c>
      <c r="D49" s="9">
        <v>15</v>
      </c>
      <c r="E49" s="9">
        <v>19</v>
      </c>
      <c r="F49" s="9">
        <v>13</v>
      </c>
      <c r="G49" s="9">
        <v>7</v>
      </c>
      <c r="H49" s="10">
        <v>5</v>
      </c>
      <c r="I49" s="57">
        <f t="shared" si="12"/>
        <v>4</v>
      </c>
      <c r="J49" s="58">
        <f t="shared" si="13"/>
        <v>26.666666666666668</v>
      </c>
      <c r="K49" s="57">
        <f t="shared" si="14"/>
        <v>-6</v>
      </c>
      <c r="L49" s="58">
        <f t="shared" si="15"/>
        <v>-31.578947368421051</v>
      </c>
      <c r="M49" s="57">
        <f t="shared" si="0"/>
        <v>-6</v>
      </c>
      <c r="N49" s="58">
        <f t="shared" si="1"/>
        <v>-46.153846153846153</v>
      </c>
      <c r="O49" s="57">
        <f t="shared" si="2"/>
        <v>-2</v>
      </c>
      <c r="P49" s="58">
        <f t="shared" si="3"/>
        <v>-28.571428571428569</v>
      </c>
      <c r="Q49" s="50">
        <f t="shared" si="16"/>
        <v>8.069006140513672E-4</v>
      </c>
      <c r="R49" s="50">
        <f t="shared" si="16"/>
        <v>8.9840249850463272E-4</v>
      </c>
      <c r="S49" s="50">
        <f t="shared" si="16"/>
        <v>5.9381500561383571E-4</v>
      </c>
      <c r="T49" s="50">
        <f>G49/G$14*100</f>
        <v>3.0239043962386084E-4</v>
      </c>
      <c r="U49" s="50">
        <f>H49/H$14*100</f>
        <v>2.067568126369764E-4</v>
      </c>
    </row>
    <row r="50" spans="2:21" x14ac:dyDescent="0.25">
      <c r="B50" s="46"/>
      <c r="C50" s="70" t="s">
        <v>43</v>
      </c>
      <c r="D50" s="64">
        <v>5092</v>
      </c>
      <c r="E50" s="64">
        <v>5294</v>
      </c>
      <c r="F50" s="64">
        <v>5749</v>
      </c>
      <c r="G50" s="64">
        <v>5702</v>
      </c>
      <c r="H50" s="65">
        <v>5822</v>
      </c>
      <c r="I50" s="66">
        <f t="shared" si="12"/>
        <v>202</v>
      </c>
      <c r="J50" s="67">
        <f t="shared" si="13"/>
        <v>3.9670070699135898</v>
      </c>
      <c r="K50" s="66">
        <f t="shared" si="14"/>
        <v>455</v>
      </c>
      <c r="L50" s="67">
        <f t="shared" si="15"/>
        <v>8.5946354363430295</v>
      </c>
      <c r="M50" s="66">
        <f t="shared" si="0"/>
        <v>-47</v>
      </c>
      <c r="N50" s="67">
        <f t="shared" si="1"/>
        <v>-0.81753348408418847</v>
      </c>
      <c r="O50" s="66">
        <f t="shared" si="2"/>
        <v>120</v>
      </c>
      <c r="P50" s="67">
        <f t="shared" si="3"/>
        <v>2.1045247281655559</v>
      </c>
      <c r="Q50" s="68">
        <f t="shared" si="16"/>
        <v>0.27391586178330413</v>
      </c>
      <c r="R50" s="68">
        <f t="shared" si="16"/>
        <v>0.25032330668860658</v>
      </c>
      <c r="S50" s="68">
        <f t="shared" si="16"/>
        <v>0.26260326671338013</v>
      </c>
      <c r="T50" s="68">
        <f>G50/G$14*100</f>
        <v>0.24631861239075067</v>
      </c>
      <c r="U50" s="68">
        <f>H50/H$14*100</f>
        <v>0.24074763263449533</v>
      </c>
    </row>
    <row r="51" spans="2:21" x14ac:dyDescent="0.25">
      <c r="B51" s="46"/>
      <c r="C51" s="71" t="s">
        <v>44</v>
      </c>
      <c r="D51" s="9">
        <v>1370</v>
      </c>
      <c r="E51" s="9">
        <v>1064</v>
      </c>
      <c r="F51" s="9">
        <v>1300</v>
      </c>
      <c r="G51" s="9">
        <v>1159</v>
      </c>
      <c r="H51" s="10">
        <v>1326</v>
      </c>
      <c r="I51" s="57">
        <f t="shared" si="12"/>
        <v>-306</v>
      </c>
      <c r="J51" s="58">
        <f t="shared" si="13"/>
        <v>-22.335766423357665</v>
      </c>
      <c r="K51" s="57">
        <f t="shared" si="14"/>
        <v>236</v>
      </c>
      <c r="L51" s="58">
        <f t="shared" si="15"/>
        <v>22.180451127819548</v>
      </c>
      <c r="M51" s="57">
        <f t="shared" si="0"/>
        <v>-141</v>
      </c>
      <c r="N51" s="58">
        <f t="shared" si="1"/>
        <v>-10.846153846153845</v>
      </c>
      <c r="O51" s="57">
        <f t="shared" si="2"/>
        <v>167</v>
      </c>
      <c r="P51" s="58">
        <f t="shared" si="3"/>
        <v>14.408973252804142</v>
      </c>
      <c r="Q51" s="50">
        <f t="shared" si="16"/>
        <v>7.3696922750024874E-2</v>
      </c>
      <c r="R51" s="50">
        <f t="shared" si="16"/>
        <v>5.0310539916259424E-2</v>
      </c>
      <c r="S51" s="50">
        <f t="shared" si="16"/>
        <v>5.9381500561383568E-2</v>
      </c>
      <c r="T51" s="50">
        <f>G51/G$14*100</f>
        <v>5.0067217074864959E-2</v>
      </c>
      <c r="U51" s="50">
        <f>H51/H$14*100</f>
        <v>5.4831906711326137E-2</v>
      </c>
    </row>
    <row r="52" spans="2:21" x14ac:dyDescent="0.25">
      <c r="B52" s="46"/>
      <c r="C52" s="70" t="s">
        <v>45</v>
      </c>
      <c r="D52" s="64">
        <v>618</v>
      </c>
      <c r="E52" s="64">
        <v>529</v>
      </c>
      <c r="F52" s="64">
        <v>685</v>
      </c>
      <c r="G52" s="64">
        <v>595</v>
      </c>
      <c r="H52" s="65">
        <v>606</v>
      </c>
      <c r="I52" s="66">
        <f t="shared" si="12"/>
        <v>-89</v>
      </c>
      <c r="J52" s="67">
        <f t="shared" si="13"/>
        <v>-14.401294498381878</v>
      </c>
      <c r="K52" s="66">
        <f t="shared" si="14"/>
        <v>156</v>
      </c>
      <c r="L52" s="67">
        <f t="shared" si="15"/>
        <v>29.489603024574667</v>
      </c>
      <c r="M52" s="66">
        <f t="shared" si="0"/>
        <v>-90</v>
      </c>
      <c r="N52" s="67">
        <f t="shared" si="1"/>
        <v>-13.138686131386862</v>
      </c>
      <c r="O52" s="66">
        <f t="shared" si="2"/>
        <v>11</v>
      </c>
      <c r="P52" s="67">
        <f t="shared" si="3"/>
        <v>1.8487394957983194</v>
      </c>
      <c r="Q52" s="68">
        <f t="shared" si="16"/>
        <v>3.3244305298916331E-2</v>
      </c>
      <c r="R52" s="68">
        <f t="shared" si="16"/>
        <v>2.5013416932050038E-2</v>
      </c>
      <c r="S52" s="68">
        <f t="shared" si="16"/>
        <v>3.1289482988113647E-2</v>
      </c>
      <c r="T52" s="68">
        <f>G52/G$14*100</f>
        <v>2.5703187368028173E-2</v>
      </c>
      <c r="U52" s="68">
        <f>H52/H$14*100</f>
        <v>2.5058925691601539E-2</v>
      </c>
    </row>
    <row r="53" spans="2:21" ht="6" customHeight="1" x14ac:dyDescent="0.25">
      <c r="B53" s="46"/>
      <c r="C53" s="69"/>
      <c r="D53" s="7"/>
      <c r="E53" s="7"/>
      <c r="F53" s="7"/>
      <c r="G53" s="7"/>
      <c r="H53" s="8">
        <v>0</v>
      </c>
      <c r="I53" s="57"/>
      <c r="J53" s="58"/>
      <c r="K53" s="57"/>
      <c r="L53" s="58"/>
      <c r="M53" s="57"/>
      <c r="N53" s="58"/>
      <c r="O53" s="57"/>
      <c r="P53" s="58"/>
      <c r="Q53" s="50"/>
      <c r="R53" s="50"/>
      <c r="S53" s="50"/>
      <c r="T53" s="50"/>
      <c r="U53" s="50"/>
    </row>
    <row r="54" spans="2:21" x14ac:dyDescent="0.25">
      <c r="B54" s="48" t="s">
        <v>11</v>
      </c>
      <c r="C54" s="69"/>
      <c r="D54" s="11">
        <v>314752</v>
      </c>
      <c r="E54" s="11">
        <v>353326</v>
      </c>
      <c r="F54" s="11">
        <v>383066</v>
      </c>
      <c r="G54" s="11">
        <v>414722</v>
      </c>
      <c r="H54" s="12">
        <v>438284</v>
      </c>
      <c r="I54" s="59">
        <f t="shared" si="12"/>
        <v>38574</v>
      </c>
      <c r="J54" s="55">
        <f t="shared" si="13"/>
        <v>12.255362952419683</v>
      </c>
      <c r="K54" s="59">
        <f t="shared" si="14"/>
        <v>29740</v>
      </c>
      <c r="L54" s="55">
        <f t="shared" ref="L54:L77" si="17">(F54-E54)/E54*100</f>
        <v>8.4171558277624623</v>
      </c>
      <c r="M54" s="59">
        <f t="shared" si="0"/>
        <v>31656</v>
      </c>
      <c r="N54" s="55">
        <f t="shared" si="1"/>
        <v>8.2638500937175312</v>
      </c>
      <c r="O54" s="59">
        <f t="shared" si="2"/>
        <v>23562</v>
      </c>
      <c r="P54" s="55">
        <f t="shared" si="3"/>
        <v>5.6813962124025252</v>
      </c>
      <c r="Q54" s="49">
        <f t="shared" ref="Q54:S79" si="18">D54/D$14*100</f>
        <v>16.931572138259732</v>
      </c>
      <c r="R54" s="49">
        <f t="shared" si="18"/>
        <v>16.706787430876201</v>
      </c>
      <c r="S54" s="49">
        <f t="shared" si="18"/>
        <v>17.497718380036122</v>
      </c>
      <c r="T54" s="49">
        <f>G54/G$14*100</f>
        <v>17.915423985955258</v>
      </c>
      <c r="U54" s="49">
        <f>H54/H$14*100</f>
        <v>18.123640573956912</v>
      </c>
    </row>
    <row r="55" spans="2:21" x14ac:dyDescent="0.25">
      <c r="B55" s="44"/>
      <c r="C55" s="70" t="s">
        <v>46</v>
      </c>
      <c r="D55" s="64">
        <v>50064</v>
      </c>
      <c r="E55" s="64">
        <v>50607</v>
      </c>
      <c r="F55" s="64">
        <v>54424</v>
      </c>
      <c r="G55" s="64">
        <v>61048</v>
      </c>
      <c r="H55" s="65">
        <v>67357</v>
      </c>
      <c r="I55" s="66">
        <f t="shared" si="12"/>
        <v>543</v>
      </c>
      <c r="J55" s="67">
        <f t="shared" si="13"/>
        <v>1.0846116970278046</v>
      </c>
      <c r="K55" s="66">
        <f t="shared" si="14"/>
        <v>3817</v>
      </c>
      <c r="L55" s="67">
        <f t="shared" si="17"/>
        <v>7.5424348410298965</v>
      </c>
      <c r="M55" s="66">
        <f t="shared" si="0"/>
        <v>6624</v>
      </c>
      <c r="N55" s="67">
        <f t="shared" si="1"/>
        <v>12.171100984859621</v>
      </c>
      <c r="O55" s="66">
        <f t="shared" si="2"/>
        <v>6309</v>
      </c>
      <c r="P55" s="67">
        <f t="shared" si="3"/>
        <v>10.334490892412527</v>
      </c>
      <c r="Q55" s="68">
        <f t="shared" si="18"/>
        <v>2.6931114894578436</v>
      </c>
      <c r="R55" s="68">
        <f t="shared" si="18"/>
        <v>2.3929186969381027</v>
      </c>
      <c r="S55" s="68">
        <f t="shared" si="18"/>
        <v>2.4859836819636456</v>
      </c>
      <c r="T55" s="68">
        <f>G55/G$14*100</f>
        <v>2.6371902225939223</v>
      </c>
      <c r="U55" s="68">
        <f>H55/H$14*100</f>
        <v>2.7853037257577635</v>
      </c>
    </row>
    <row r="56" spans="2:21" x14ac:dyDescent="0.25">
      <c r="B56" s="44"/>
      <c r="C56" s="71" t="s">
        <v>47</v>
      </c>
      <c r="D56" s="9">
        <v>5620</v>
      </c>
      <c r="E56" s="9">
        <v>5767</v>
      </c>
      <c r="F56" s="9">
        <v>5996</v>
      </c>
      <c r="G56" s="9">
        <v>6705</v>
      </c>
      <c r="H56" s="10">
        <v>7020</v>
      </c>
      <c r="I56" s="57">
        <f t="shared" si="12"/>
        <v>147</v>
      </c>
      <c r="J56" s="58">
        <f t="shared" si="13"/>
        <v>2.6156583629893237</v>
      </c>
      <c r="K56" s="57">
        <f t="shared" si="14"/>
        <v>229</v>
      </c>
      <c r="L56" s="58">
        <f t="shared" si="17"/>
        <v>3.9708687359112189</v>
      </c>
      <c r="M56" s="57">
        <f t="shared" si="0"/>
        <v>709</v>
      </c>
      <c r="N56" s="58">
        <f t="shared" si="1"/>
        <v>11.824549699799865</v>
      </c>
      <c r="O56" s="57">
        <f t="shared" si="2"/>
        <v>315</v>
      </c>
      <c r="P56" s="58">
        <f t="shared" si="3"/>
        <v>4.6979865771812079</v>
      </c>
      <c r="Q56" s="50">
        <f t="shared" si="18"/>
        <v>0.3023187633979123</v>
      </c>
      <c r="R56" s="50">
        <f t="shared" si="18"/>
        <v>0.27268880046716931</v>
      </c>
      <c r="S56" s="50">
        <f t="shared" si="18"/>
        <v>0.27388575182004299</v>
      </c>
      <c r="T56" s="50">
        <f>G56/G$14*100</f>
        <v>0.28964684252542672</v>
      </c>
      <c r="U56" s="50">
        <f>H56/H$14*100</f>
        <v>0.29028656494231486</v>
      </c>
    </row>
    <row r="57" spans="2:21" x14ac:dyDescent="0.25">
      <c r="B57" s="44"/>
      <c r="C57" s="70" t="s">
        <v>48</v>
      </c>
      <c r="D57" s="64">
        <v>8857</v>
      </c>
      <c r="E57" s="64">
        <v>8777</v>
      </c>
      <c r="F57" s="64">
        <v>10364</v>
      </c>
      <c r="G57" s="64">
        <v>10855</v>
      </c>
      <c r="H57" s="65">
        <v>11029</v>
      </c>
      <c r="I57" s="66">
        <f t="shared" si="12"/>
        <v>-80</v>
      </c>
      <c r="J57" s="67">
        <f t="shared" si="13"/>
        <v>-0.9032403748447555</v>
      </c>
      <c r="K57" s="66">
        <f t="shared" si="14"/>
        <v>1587</v>
      </c>
      <c r="L57" s="67">
        <f t="shared" si="17"/>
        <v>18.081348980289395</v>
      </c>
      <c r="M57" s="66">
        <f t="shared" si="0"/>
        <v>491</v>
      </c>
      <c r="N57" s="67">
        <f t="shared" si="1"/>
        <v>4.7375530683133924</v>
      </c>
      <c r="O57" s="66">
        <f t="shared" si="2"/>
        <v>174</v>
      </c>
      <c r="P57" s="67">
        <f t="shared" si="3"/>
        <v>1.6029479502533397</v>
      </c>
      <c r="Q57" s="68">
        <f t="shared" si="18"/>
        <v>0.47644791591019731</v>
      </c>
      <c r="R57" s="68">
        <f t="shared" si="18"/>
        <v>0.41501466996711373</v>
      </c>
      <c r="S57" s="68">
        <f t="shared" si="18"/>
        <v>0.47340759370629176</v>
      </c>
      <c r="T57" s="68">
        <f>G57/G$14*100</f>
        <v>0.4689211745881442</v>
      </c>
      <c r="U57" s="68">
        <f>H57/H$14*100</f>
        <v>0.45606417731464249</v>
      </c>
    </row>
    <row r="58" spans="2:21" x14ac:dyDescent="0.25">
      <c r="B58" s="44"/>
      <c r="C58" s="71" t="s">
        <v>49</v>
      </c>
      <c r="D58" s="9">
        <v>4137</v>
      </c>
      <c r="E58" s="9">
        <v>4893</v>
      </c>
      <c r="F58" s="9">
        <v>4938</v>
      </c>
      <c r="G58" s="9">
        <v>5587</v>
      </c>
      <c r="H58" s="10">
        <v>6321</v>
      </c>
      <c r="I58" s="57">
        <f t="shared" si="12"/>
        <v>756</v>
      </c>
      <c r="J58" s="58">
        <f t="shared" si="13"/>
        <v>18.274111675126903</v>
      </c>
      <c r="K58" s="57">
        <f t="shared" si="14"/>
        <v>45</v>
      </c>
      <c r="L58" s="58">
        <f t="shared" si="17"/>
        <v>0.91968117719190678</v>
      </c>
      <c r="M58" s="57">
        <f t="shared" si="0"/>
        <v>649</v>
      </c>
      <c r="N58" s="58">
        <f t="shared" si="1"/>
        <v>13.142972863507493</v>
      </c>
      <c r="O58" s="57">
        <f t="shared" si="2"/>
        <v>734</v>
      </c>
      <c r="P58" s="58">
        <f t="shared" si="3"/>
        <v>13.137640952210489</v>
      </c>
      <c r="Q58" s="50">
        <f t="shared" si="18"/>
        <v>0.2225431893553671</v>
      </c>
      <c r="R58" s="50">
        <f t="shared" si="18"/>
        <v>0.23136228553595617</v>
      </c>
      <c r="S58" s="50">
        <f t="shared" si="18"/>
        <v>0.22555834597854774</v>
      </c>
      <c r="T58" s="50">
        <f>G58/G$14*100</f>
        <v>0.24135076945407291</v>
      </c>
      <c r="U58" s="50">
        <f>H58/H$14*100</f>
        <v>0.26138196253566559</v>
      </c>
    </row>
    <row r="59" spans="2:21" x14ac:dyDescent="0.25">
      <c r="B59" s="44"/>
      <c r="C59" s="70" t="s">
        <v>50</v>
      </c>
      <c r="D59" s="64">
        <v>686</v>
      </c>
      <c r="E59" s="64">
        <v>771</v>
      </c>
      <c r="F59" s="64">
        <v>921</v>
      </c>
      <c r="G59" s="64">
        <v>994</v>
      </c>
      <c r="H59" s="65">
        <v>999</v>
      </c>
      <c r="I59" s="66">
        <f t="shared" si="12"/>
        <v>85</v>
      </c>
      <c r="J59" s="67">
        <f t="shared" si="13"/>
        <v>12.390670553935861</v>
      </c>
      <c r="K59" s="66">
        <f t="shared" si="14"/>
        <v>150</v>
      </c>
      <c r="L59" s="67">
        <f t="shared" si="17"/>
        <v>19.45525291828794</v>
      </c>
      <c r="M59" s="66">
        <f t="shared" si="0"/>
        <v>73</v>
      </c>
      <c r="N59" s="67">
        <f t="shared" si="1"/>
        <v>7.9261672095548308</v>
      </c>
      <c r="O59" s="66">
        <f t="shared" si="2"/>
        <v>5</v>
      </c>
      <c r="P59" s="67">
        <f t="shared" si="3"/>
        <v>0.50301810865191143</v>
      </c>
      <c r="Q59" s="68">
        <f t="shared" si="18"/>
        <v>3.6902254749282534E-2</v>
      </c>
      <c r="R59" s="68">
        <f t="shared" si="18"/>
        <v>3.6456227702477459E-2</v>
      </c>
      <c r="S59" s="68">
        <f t="shared" si="18"/>
        <v>4.2069509243872517E-2</v>
      </c>
      <c r="T59" s="68">
        <f>G59/G$14*100</f>
        <v>4.2939442426588238E-2</v>
      </c>
      <c r="U59" s="68">
        <f>H59/H$14*100</f>
        <v>4.1310011164867884E-2</v>
      </c>
    </row>
    <row r="60" spans="2:21" x14ac:dyDescent="0.25">
      <c r="B60" s="44"/>
      <c r="C60" s="71" t="s">
        <v>51</v>
      </c>
      <c r="D60" s="9">
        <v>55265</v>
      </c>
      <c r="E60" s="9">
        <v>58223</v>
      </c>
      <c r="F60" s="9">
        <v>61413</v>
      </c>
      <c r="G60" s="9">
        <v>61286</v>
      </c>
      <c r="H60" s="10">
        <v>62783</v>
      </c>
      <c r="I60" s="57">
        <f t="shared" si="12"/>
        <v>2958</v>
      </c>
      <c r="J60" s="58">
        <f t="shared" si="13"/>
        <v>5.3523930154709127</v>
      </c>
      <c r="K60" s="57">
        <f t="shared" si="14"/>
        <v>3190</v>
      </c>
      <c r="L60" s="58">
        <f t="shared" si="17"/>
        <v>5.4789344417154728</v>
      </c>
      <c r="M60" s="57">
        <f t="shared" si="0"/>
        <v>-127</v>
      </c>
      <c r="N60" s="58">
        <f t="shared" si="1"/>
        <v>-0.20679660658166837</v>
      </c>
      <c r="O60" s="57">
        <f t="shared" si="2"/>
        <v>1497</v>
      </c>
      <c r="P60" s="58">
        <f t="shared" si="3"/>
        <v>2.4426459550305126</v>
      </c>
      <c r="Q60" s="50">
        <f t="shared" si="18"/>
        <v>2.9728908290365874</v>
      </c>
      <c r="R60" s="50">
        <f t="shared" si="18"/>
        <v>2.7530362458123805</v>
      </c>
      <c r="S60" s="50">
        <f t="shared" si="18"/>
        <v>2.8052277645971149</v>
      </c>
      <c r="T60" s="50">
        <f>G60/G$14*100</f>
        <v>2.647471497541134</v>
      </c>
      <c r="U60" s="50">
        <f>H60/H$14*100</f>
        <v>2.5961625935574579</v>
      </c>
    </row>
    <row r="61" spans="2:21" x14ac:dyDescent="0.25">
      <c r="B61" s="44"/>
      <c r="C61" s="70" t="s">
        <v>52</v>
      </c>
      <c r="D61" s="64">
        <v>1527</v>
      </c>
      <c r="E61" s="64">
        <v>1518</v>
      </c>
      <c r="F61" s="64">
        <v>1366</v>
      </c>
      <c r="G61" s="64">
        <v>1426</v>
      </c>
      <c r="H61" s="65">
        <v>1490</v>
      </c>
      <c r="I61" s="66">
        <f t="shared" si="12"/>
        <v>-9</v>
      </c>
      <c r="J61" s="67">
        <f t="shared" si="13"/>
        <v>-0.58939096267190572</v>
      </c>
      <c r="K61" s="66">
        <f t="shared" si="14"/>
        <v>-152</v>
      </c>
      <c r="L61" s="67">
        <f t="shared" si="17"/>
        <v>-10.013175230566535</v>
      </c>
      <c r="M61" s="66">
        <f t="shared" si="0"/>
        <v>60</v>
      </c>
      <c r="N61" s="67">
        <f t="shared" si="1"/>
        <v>4.3923865300146412</v>
      </c>
      <c r="O61" s="66">
        <f t="shared" si="2"/>
        <v>64</v>
      </c>
      <c r="P61" s="67">
        <f t="shared" si="3"/>
        <v>4.4880785413744739</v>
      </c>
      <c r="Q61" s="68">
        <f t="shared" si="18"/>
        <v>8.2142482510429188E-2</v>
      </c>
      <c r="R61" s="68">
        <f t="shared" si="18"/>
        <v>7.1777631196317498E-2</v>
      </c>
      <c r="S61" s="68">
        <f t="shared" si="18"/>
        <v>6.2396253666807656E-2</v>
      </c>
      <c r="T61" s="68">
        <f>G61/G$14*100</f>
        <v>6.1601252414803659E-2</v>
      </c>
      <c r="U61" s="68">
        <f>H61/H$14*100</f>
        <v>6.1613530165818962E-2</v>
      </c>
    </row>
    <row r="62" spans="2:21" x14ac:dyDescent="0.25">
      <c r="B62" s="44"/>
      <c r="C62" s="71" t="s">
        <v>53</v>
      </c>
      <c r="D62" s="9">
        <v>47227</v>
      </c>
      <c r="E62" s="9">
        <v>53743</v>
      </c>
      <c r="F62" s="9">
        <v>61793</v>
      </c>
      <c r="G62" s="9">
        <v>66984</v>
      </c>
      <c r="H62" s="10">
        <v>70641</v>
      </c>
      <c r="I62" s="57">
        <f t="shared" si="12"/>
        <v>6516</v>
      </c>
      <c r="J62" s="58">
        <f t="shared" si="13"/>
        <v>13.797192284074789</v>
      </c>
      <c r="K62" s="57">
        <f t="shared" si="14"/>
        <v>8050</v>
      </c>
      <c r="L62" s="58">
        <f t="shared" si="17"/>
        <v>14.978694899800903</v>
      </c>
      <c r="M62" s="57">
        <f t="shared" si="0"/>
        <v>5191</v>
      </c>
      <c r="N62" s="58">
        <f t="shared" si="1"/>
        <v>8.4006279028368915</v>
      </c>
      <c r="O62" s="57">
        <f t="shared" si="2"/>
        <v>3657</v>
      </c>
      <c r="P62" s="58">
        <f t="shared" si="3"/>
        <v>5.4595127194553923</v>
      </c>
      <c r="Q62" s="50">
        <f t="shared" si="18"/>
        <v>2.5404996866535949</v>
      </c>
      <c r="R62" s="50">
        <f t="shared" si="18"/>
        <v>2.5412023935333936</v>
      </c>
      <c r="S62" s="50">
        <f t="shared" si="18"/>
        <v>2.8225854339919811</v>
      </c>
      <c r="T62" s="50">
        <f>G62/G$14*100</f>
        <v>2.8936173153949563</v>
      </c>
      <c r="U62" s="50">
        <f>H62/H$14*100</f>
        <v>2.9211016002977299</v>
      </c>
    </row>
    <row r="63" spans="2:21" x14ac:dyDescent="0.25">
      <c r="B63" s="44"/>
      <c r="C63" s="70" t="s">
        <v>54</v>
      </c>
      <c r="D63" s="64">
        <v>886</v>
      </c>
      <c r="E63" s="64">
        <v>895</v>
      </c>
      <c r="F63" s="64">
        <v>1051</v>
      </c>
      <c r="G63" s="64">
        <v>1338</v>
      </c>
      <c r="H63" s="65">
        <v>1656</v>
      </c>
      <c r="I63" s="66">
        <f t="shared" si="12"/>
        <v>9</v>
      </c>
      <c r="J63" s="67">
        <f t="shared" si="13"/>
        <v>1.0158013544018059</v>
      </c>
      <c r="K63" s="66">
        <f t="shared" si="14"/>
        <v>156</v>
      </c>
      <c r="L63" s="67">
        <f t="shared" si="17"/>
        <v>17.430167597765365</v>
      </c>
      <c r="M63" s="66">
        <f t="shared" si="0"/>
        <v>287</v>
      </c>
      <c r="N63" s="67">
        <f t="shared" si="1"/>
        <v>27.307326355851568</v>
      </c>
      <c r="O63" s="66">
        <f t="shared" si="2"/>
        <v>318</v>
      </c>
      <c r="P63" s="67">
        <f t="shared" si="3"/>
        <v>23.766816143497756</v>
      </c>
      <c r="Q63" s="68">
        <f t="shared" si="18"/>
        <v>4.7660929603300761E-2</v>
      </c>
      <c r="R63" s="68">
        <f t="shared" si="18"/>
        <v>4.2319486113770857E-2</v>
      </c>
      <c r="S63" s="68">
        <f t="shared" si="18"/>
        <v>4.8007659300010871E-2</v>
      </c>
      <c r="T63" s="68">
        <f>G63/G$14*100</f>
        <v>5.7799772602389402E-2</v>
      </c>
      <c r="U63" s="68">
        <f>H63/H$14*100</f>
        <v>6.8477856345366586E-2</v>
      </c>
    </row>
    <row r="64" spans="2:21" x14ac:dyDescent="0.25">
      <c r="B64" s="44"/>
      <c r="C64" s="71" t="s">
        <v>55</v>
      </c>
      <c r="D64" s="9">
        <v>2319</v>
      </c>
      <c r="E64" s="9">
        <v>2679</v>
      </c>
      <c r="F64" s="9">
        <v>3176</v>
      </c>
      <c r="G64" s="9">
        <v>3792</v>
      </c>
      <c r="H64" s="10">
        <v>3705</v>
      </c>
      <c r="I64" s="57">
        <f t="shared" si="12"/>
        <v>360</v>
      </c>
      <c r="J64" s="58">
        <f t="shared" si="13"/>
        <v>15.523932729624837</v>
      </c>
      <c r="K64" s="57">
        <f t="shared" si="14"/>
        <v>497</v>
      </c>
      <c r="L64" s="58">
        <f t="shared" si="17"/>
        <v>18.551698394923481</v>
      </c>
      <c r="M64" s="57">
        <f t="shared" si="0"/>
        <v>616</v>
      </c>
      <c r="N64" s="58">
        <f t="shared" si="1"/>
        <v>19.395465994962215</v>
      </c>
      <c r="O64" s="57">
        <f t="shared" si="2"/>
        <v>-87</v>
      </c>
      <c r="P64" s="58">
        <f t="shared" si="3"/>
        <v>-2.2943037974683547</v>
      </c>
      <c r="Q64" s="50">
        <f t="shared" si="18"/>
        <v>0.12474683493234137</v>
      </c>
      <c r="R64" s="50">
        <f t="shared" si="18"/>
        <v>0.1266747522891532</v>
      </c>
      <c r="S64" s="50">
        <f t="shared" si="18"/>
        <v>0.14507357367919554</v>
      </c>
      <c r="T64" s="50">
        <f>G64/G$14*100</f>
        <v>0.16380922100766862</v>
      </c>
      <c r="U64" s="50">
        <f>H64/H$14*100</f>
        <v>0.15320679816399951</v>
      </c>
    </row>
    <row r="65" spans="2:21" x14ac:dyDescent="0.25">
      <c r="B65" s="44"/>
      <c r="C65" s="70" t="s">
        <v>56</v>
      </c>
      <c r="D65" s="64">
        <v>12283</v>
      </c>
      <c r="E65" s="64">
        <v>14084</v>
      </c>
      <c r="F65" s="64">
        <v>11895</v>
      </c>
      <c r="G65" s="64">
        <v>11803</v>
      </c>
      <c r="H65" s="65">
        <v>12248</v>
      </c>
      <c r="I65" s="66">
        <f t="shared" si="12"/>
        <v>1801</v>
      </c>
      <c r="J65" s="67">
        <f t="shared" si="13"/>
        <v>14.662541724334446</v>
      </c>
      <c r="K65" s="66">
        <f t="shared" si="14"/>
        <v>-2189</v>
      </c>
      <c r="L65" s="67">
        <f t="shared" si="17"/>
        <v>-15.542459528543029</v>
      </c>
      <c r="M65" s="66">
        <f t="shared" si="0"/>
        <v>-92</v>
      </c>
      <c r="N65" s="67">
        <f t="shared" si="1"/>
        <v>-0.77343421605716689</v>
      </c>
      <c r="O65" s="66">
        <f t="shared" si="2"/>
        <v>445</v>
      </c>
      <c r="P65" s="67">
        <f t="shared" si="3"/>
        <v>3.7702279081589429</v>
      </c>
      <c r="Q65" s="68">
        <f t="shared" si="18"/>
        <v>0.6607440161595296</v>
      </c>
      <c r="R65" s="68">
        <f t="shared" si="18"/>
        <v>0.66595267310206563</v>
      </c>
      <c r="S65" s="68">
        <f t="shared" si="18"/>
        <v>0.54334073013665973</v>
      </c>
      <c r="T65" s="68">
        <f>G65/G$14*100</f>
        <v>0.50987347984006137</v>
      </c>
      <c r="U65" s="68">
        <f>H65/H$14*100</f>
        <v>0.50647148823553734</v>
      </c>
    </row>
    <row r="66" spans="2:21" x14ac:dyDescent="0.25">
      <c r="B66" s="44"/>
      <c r="C66" s="71" t="s">
        <v>57</v>
      </c>
      <c r="D66" s="9">
        <v>22443</v>
      </c>
      <c r="E66" s="9">
        <v>24173</v>
      </c>
      <c r="F66" s="9">
        <v>23693</v>
      </c>
      <c r="G66" s="9">
        <v>24373</v>
      </c>
      <c r="H66" s="10">
        <v>25388</v>
      </c>
      <c r="I66" s="57">
        <f t="shared" si="12"/>
        <v>1730</v>
      </c>
      <c r="J66" s="58">
        <f t="shared" si="13"/>
        <v>7.7084168783139511</v>
      </c>
      <c r="K66" s="57">
        <f t="shared" si="14"/>
        <v>-480</v>
      </c>
      <c r="L66" s="58">
        <f t="shared" si="17"/>
        <v>-1.9856865097422745</v>
      </c>
      <c r="M66" s="57">
        <f t="shared" si="0"/>
        <v>680</v>
      </c>
      <c r="N66" s="58">
        <f t="shared" si="1"/>
        <v>2.8700460051492001</v>
      </c>
      <c r="O66" s="57">
        <f t="shared" si="2"/>
        <v>1015</v>
      </c>
      <c r="P66" s="58">
        <f t="shared" si="3"/>
        <v>4.1644442620932995</v>
      </c>
      <c r="Q66" s="50">
        <f t="shared" si="18"/>
        <v>1.2072846987436558</v>
      </c>
      <c r="R66" s="50">
        <f t="shared" si="18"/>
        <v>1.1430043998080257</v>
      </c>
      <c r="S66" s="50">
        <f t="shared" si="18"/>
        <v>1.0822506867698931</v>
      </c>
      <c r="T66" s="50">
        <f>G66/G$14*100</f>
        <v>1.0528803121360515</v>
      </c>
      <c r="U66" s="50">
        <f>H66/H$14*100</f>
        <v>1.0498283918455114</v>
      </c>
    </row>
    <row r="67" spans="2:21" x14ac:dyDescent="0.25">
      <c r="B67" s="44"/>
      <c r="C67" s="70" t="s">
        <v>58</v>
      </c>
      <c r="D67" s="64">
        <v>2896</v>
      </c>
      <c r="E67" s="64">
        <v>2732</v>
      </c>
      <c r="F67" s="64">
        <v>2706</v>
      </c>
      <c r="G67" s="64">
        <v>3108</v>
      </c>
      <c r="H67" s="65">
        <v>3389</v>
      </c>
      <c r="I67" s="66">
        <f t="shared" si="12"/>
        <v>-164</v>
      </c>
      <c r="J67" s="67">
        <f t="shared" si="13"/>
        <v>-5.6629834254143647</v>
      </c>
      <c r="K67" s="66">
        <f t="shared" si="14"/>
        <v>-26</v>
      </c>
      <c r="L67" s="67">
        <f t="shared" si="17"/>
        <v>-0.95168374816983903</v>
      </c>
      <c r="M67" s="66">
        <f t="shared" si="0"/>
        <v>402</v>
      </c>
      <c r="N67" s="67">
        <f t="shared" si="1"/>
        <v>14.855875831485587</v>
      </c>
      <c r="O67" s="66">
        <f t="shared" si="2"/>
        <v>281</v>
      </c>
      <c r="P67" s="67">
        <f t="shared" si="3"/>
        <v>9.0411840411840423</v>
      </c>
      <c r="Q67" s="68">
        <f t="shared" si="18"/>
        <v>0.15578561188618398</v>
      </c>
      <c r="R67" s="68">
        <f t="shared" si="18"/>
        <v>0.12918082241656087</v>
      </c>
      <c r="S67" s="68">
        <f t="shared" si="18"/>
        <v>0.12360487732238765</v>
      </c>
      <c r="T67" s="68">
        <f>G67/G$14*100</f>
        <v>0.1342613551929942</v>
      </c>
      <c r="U67" s="68">
        <f>H67/H$14*100</f>
        <v>0.14013976760534258</v>
      </c>
    </row>
    <row r="68" spans="2:21" x14ac:dyDescent="0.25">
      <c r="B68" s="44"/>
      <c r="C68" s="71" t="s">
        <v>59</v>
      </c>
      <c r="D68" s="9">
        <v>21126</v>
      </c>
      <c r="E68" s="9">
        <v>21299</v>
      </c>
      <c r="F68" s="9">
        <v>24524</v>
      </c>
      <c r="G68" s="9">
        <v>27946</v>
      </c>
      <c r="H68" s="10">
        <v>30502</v>
      </c>
      <c r="I68" s="57">
        <f t="shared" si="12"/>
        <v>173</v>
      </c>
      <c r="J68" s="58">
        <f t="shared" si="13"/>
        <v>0.81889614692795609</v>
      </c>
      <c r="K68" s="57">
        <f t="shared" si="14"/>
        <v>3225</v>
      </c>
      <c r="L68" s="58">
        <f t="shared" si="17"/>
        <v>15.141555941593502</v>
      </c>
      <c r="M68" s="57">
        <f t="shared" si="0"/>
        <v>3422</v>
      </c>
      <c r="N68" s="58">
        <f t="shared" si="1"/>
        <v>13.953678029685207</v>
      </c>
      <c r="O68" s="57">
        <f t="shared" si="2"/>
        <v>2556</v>
      </c>
      <c r="P68" s="58">
        <f t="shared" si="3"/>
        <v>9.1462105489157661</v>
      </c>
      <c r="Q68" s="50">
        <f t="shared" si="18"/>
        <v>1.1364388248299457</v>
      </c>
      <c r="R68" s="50">
        <f t="shared" si="18"/>
        <v>1.0071092008236933</v>
      </c>
      <c r="S68" s="50">
        <f t="shared" si="18"/>
        <v>1.1202091690518234</v>
      </c>
      <c r="T68" s="50">
        <f>G68/G$14*100</f>
        <v>1.2072290322469166</v>
      </c>
      <c r="U68" s="50">
        <f>H68/H$14*100</f>
        <v>1.2612992598106108</v>
      </c>
    </row>
    <row r="69" spans="2:21" x14ac:dyDescent="0.25">
      <c r="B69" s="44"/>
      <c r="C69" s="70" t="s">
        <v>60</v>
      </c>
      <c r="D69" s="64">
        <v>2535</v>
      </c>
      <c r="E69" s="64">
        <v>2740</v>
      </c>
      <c r="F69" s="64">
        <v>2818</v>
      </c>
      <c r="G69" s="64">
        <v>3729</v>
      </c>
      <c r="H69" s="65">
        <v>4475</v>
      </c>
      <c r="I69" s="66">
        <f t="shared" si="12"/>
        <v>205</v>
      </c>
      <c r="J69" s="67">
        <f t="shared" si="13"/>
        <v>8.0867850098619325</v>
      </c>
      <c r="K69" s="66">
        <f t="shared" si="14"/>
        <v>78</v>
      </c>
      <c r="L69" s="67">
        <f t="shared" si="17"/>
        <v>2.8467153284671531</v>
      </c>
      <c r="M69" s="66">
        <f t="shared" si="0"/>
        <v>911</v>
      </c>
      <c r="N69" s="67">
        <f t="shared" si="1"/>
        <v>32.327892122072392</v>
      </c>
      <c r="O69" s="66">
        <f t="shared" si="2"/>
        <v>746</v>
      </c>
      <c r="P69" s="67">
        <f t="shared" si="3"/>
        <v>20.005363368195226</v>
      </c>
      <c r="Q69" s="68">
        <f t="shared" si="18"/>
        <v>0.13636620377468106</v>
      </c>
      <c r="R69" s="68">
        <f t="shared" si="18"/>
        <v>0.12955909715277333</v>
      </c>
      <c r="S69" s="68">
        <f t="shared" si="18"/>
        <v>0.12872082198613763</v>
      </c>
      <c r="T69" s="68">
        <f>G69/G$14*100</f>
        <v>0.16108770705105388</v>
      </c>
      <c r="U69" s="68">
        <f>H69/H$14*100</f>
        <v>0.18504734731009387</v>
      </c>
    </row>
    <row r="70" spans="2:21" x14ac:dyDescent="0.25">
      <c r="B70" s="44"/>
      <c r="C70" s="71" t="s">
        <v>61</v>
      </c>
      <c r="D70" s="9">
        <v>2775</v>
      </c>
      <c r="E70" s="9">
        <v>2889</v>
      </c>
      <c r="F70" s="9">
        <v>3571</v>
      </c>
      <c r="G70" s="9">
        <v>4872</v>
      </c>
      <c r="H70" s="10">
        <v>5228</v>
      </c>
      <c r="I70" s="57">
        <f t="shared" si="12"/>
        <v>114</v>
      </c>
      <c r="J70" s="58">
        <f t="shared" si="13"/>
        <v>4.1081081081081079</v>
      </c>
      <c r="K70" s="57">
        <f t="shared" si="14"/>
        <v>682</v>
      </c>
      <c r="L70" s="58">
        <f t="shared" si="17"/>
        <v>23.606784354447907</v>
      </c>
      <c r="M70" s="57">
        <f t="shared" si="0"/>
        <v>1301</v>
      </c>
      <c r="N70" s="58">
        <f t="shared" si="1"/>
        <v>36.43237188462615</v>
      </c>
      <c r="O70" s="57">
        <f t="shared" si="2"/>
        <v>356</v>
      </c>
      <c r="P70" s="58">
        <f t="shared" si="3"/>
        <v>7.3070607553366171</v>
      </c>
      <c r="Q70" s="50">
        <f t="shared" si="18"/>
        <v>0.14927661359950295</v>
      </c>
      <c r="R70" s="50">
        <f t="shared" si="18"/>
        <v>0.13660446411473071</v>
      </c>
      <c r="S70" s="50">
        <f t="shared" si="18"/>
        <v>0.16311641423438519</v>
      </c>
      <c r="T70" s="50">
        <f>G70/G$14*100</f>
        <v>0.21046374597820716</v>
      </c>
      <c r="U70" s="50">
        <f>H70/H$14*100</f>
        <v>0.2161849232932225</v>
      </c>
    </row>
    <row r="71" spans="2:21" x14ac:dyDescent="0.25">
      <c r="B71" s="44"/>
      <c r="C71" s="70" t="s">
        <v>62</v>
      </c>
      <c r="D71" s="64">
        <v>37492</v>
      </c>
      <c r="E71" s="64">
        <v>58675</v>
      </c>
      <c r="F71" s="64">
        <v>63630</v>
      </c>
      <c r="G71" s="64">
        <v>66708</v>
      </c>
      <c r="H71" s="65">
        <v>70972</v>
      </c>
      <c r="I71" s="66">
        <f t="shared" si="12"/>
        <v>21183</v>
      </c>
      <c r="J71" s="67">
        <f t="shared" si="13"/>
        <v>56.500053344713542</v>
      </c>
      <c r="K71" s="66">
        <f t="shared" si="14"/>
        <v>4955</v>
      </c>
      <c r="L71" s="67">
        <f t="shared" si="17"/>
        <v>8.4448231785257768</v>
      </c>
      <c r="M71" s="66">
        <f t="shared" si="0"/>
        <v>3078</v>
      </c>
      <c r="N71" s="67">
        <f t="shared" si="1"/>
        <v>4.8373408769448369</v>
      </c>
      <c r="O71" s="66">
        <f t="shared" si="2"/>
        <v>4264</v>
      </c>
      <c r="P71" s="67">
        <f t="shared" si="3"/>
        <v>6.3920369370989976</v>
      </c>
      <c r="Q71" s="68">
        <f t="shared" si="18"/>
        <v>2.0168211881342573</v>
      </c>
      <c r="R71" s="68">
        <f t="shared" si="18"/>
        <v>2.7744087684083851</v>
      </c>
      <c r="S71" s="68">
        <f t="shared" si="18"/>
        <v>2.9064960620929514</v>
      </c>
      <c r="T71" s="68">
        <f>G71/G$14*100</f>
        <v>2.8816944923469299</v>
      </c>
      <c r="U71" s="68">
        <f>H71/H$14*100</f>
        <v>2.9347889012942976</v>
      </c>
    </row>
    <row r="72" spans="2:21" x14ac:dyDescent="0.25">
      <c r="B72" s="44"/>
      <c r="C72" s="71" t="s">
        <v>63</v>
      </c>
      <c r="D72" s="9">
        <v>1683</v>
      </c>
      <c r="E72" s="9">
        <v>1622</v>
      </c>
      <c r="F72" s="9">
        <v>2266</v>
      </c>
      <c r="G72" s="9">
        <v>3123</v>
      </c>
      <c r="H72" s="10">
        <v>3072</v>
      </c>
      <c r="I72" s="57">
        <f t="shared" si="12"/>
        <v>-61</v>
      </c>
      <c r="J72" s="58">
        <f t="shared" si="13"/>
        <v>-3.6244800950683302</v>
      </c>
      <c r="K72" s="57">
        <f t="shared" si="14"/>
        <v>644</v>
      </c>
      <c r="L72" s="58">
        <f t="shared" si="17"/>
        <v>39.704069050554871</v>
      </c>
      <c r="M72" s="57">
        <f t="shared" si="0"/>
        <v>857</v>
      </c>
      <c r="N72" s="58">
        <f t="shared" si="1"/>
        <v>37.819947043248014</v>
      </c>
      <c r="O72" s="57">
        <f t="shared" si="2"/>
        <v>-51</v>
      </c>
      <c r="P72" s="58">
        <f t="shared" si="3"/>
        <v>-1.6330451488952931</v>
      </c>
      <c r="Q72" s="50">
        <f t="shared" si="18"/>
        <v>9.0534248896563405E-2</v>
      </c>
      <c r="R72" s="50">
        <f t="shared" si="18"/>
        <v>7.6695202767079695E-2</v>
      </c>
      <c r="S72" s="50">
        <f t="shared" si="18"/>
        <v>0.10350652328622706</v>
      </c>
      <c r="T72" s="50">
        <f>G72/G$14*100</f>
        <v>0.13490933470647393</v>
      </c>
      <c r="U72" s="50">
        <f>H72/H$14*100</f>
        <v>0.12703138568415828</v>
      </c>
    </row>
    <row r="73" spans="2:21" x14ac:dyDescent="0.25">
      <c r="B73" s="44"/>
      <c r="C73" s="70" t="s">
        <v>64</v>
      </c>
      <c r="D73" s="64">
        <v>1228</v>
      </c>
      <c r="E73" s="64">
        <v>1595</v>
      </c>
      <c r="F73" s="64">
        <v>1322</v>
      </c>
      <c r="G73" s="64">
        <v>1744</v>
      </c>
      <c r="H73" s="65">
        <v>1761</v>
      </c>
      <c r="I73" s="66">
        <f t="shared" si="12"/>
        <v>367</v>
      </c>
      <c r="J73" s="67">
        <f t="shared" si="13"/>
        <v>29.88599348534202</v>
      </c>
      <c r="K73" s="66">
        <f t="shared" si="14"/>
        <v>-273</v>
      </c>
      <c r="L73" s="67">
        <f t="shared" si="17"/>
        <v>-17.115987460815045</v>
      </c>
      <c r="M73" s="66">
        <f t="shared" si="0"/>
        <v>422</v>
      </c>
      <c r="N73" s="67">
        <f t="shared" si="1"/>
        <v>31.921331316187597</v>
      </c>
      <c r="O73" s="66">
        <f t="shared" si="2"/>
        <v>17</v>
      </c>
      <c r="P73" s="67">
        <f t="shared" si="3"/>
        <v>0.97477064220183496</v>
      </c>
      <c r="Q73" s="68">
        <f t="shared" si="18"/>
        <v>6.6058263603671938E-2</v>
      </c>
      <c r="R73" s="68">
        <f t="shared" si="18"/>
        <v>7.5418525532362585E-2</v>
      </c>
      <c r="S73" s="68">
        <f t="shared" si="18"/>
        <v>6.0386418263191598E-2</v>
      </c>
      <c r="T73" s="68">
        <f>G73/G$14*100</f>
        <v>7.5338418100573332E-2</v>
      </c>
      <c r="U73" s="68">
        <f>H73/H$14*100</f>
        <v>7.2819749410743081E-2</v>
      </c>
    </row>
    <row r="74" spans="2:21" x14ac:dyDescent="0.25">
      <c r="B74" s="44"/>
      <c r="C74" s="71" t="s">
        <v>65</v>
      </c>
      <c r="D74" s="9">
        <v>3145</v>
      </c>
      <c r="E74" s="9">
        <v>3263</v>
      </c>
      <c r="F74" s="9">
        <v>3615</v>
      </c>
      <c r="G74" s="9">
        <v>3789</v>
      </c>
      <c r="H74" s="10">
        <v>4467</v>
      </c>
      <c r="I74" s="57">
        <f t="shared" si="12"/>
        <v>118</v>
      </c>
      <c r="J74" s="58">
        <f t="shared" si="13"/>
        <v>3.751987281399046</v>
      </c>
      <c r="K74" s="57">
        <f t="shared" si="14"/>
        <v>352</v>
      </c>
      <c r="L74" s="58">
        <f t="shared" si="17"/>
        <v>10.787618755746246</v>
      </c>
      <c r="M74" s="57">
        <f t="shared" si="0"/>
        <v>174</v>
      </c>
      <c r="N74" s="58">
        <f t="shared" si="1"/>
        <v>4.8132780082987559</v>
      </c>
      <c r="O74" s="57">
        <f t="shared" si="2"/>
        <v>678</v>
      </c>
      <c r="P74" s="58">
        <f t="shared" si="3"/>
        <v>17.89390340459224</v>
      </c>
      <c r="Q74" s="50">
        <f t="shared" si="18"/>
        <v>0.16918016207943667</v>
      </c>
      <c r="R74" s="50">
        <f t="shared" si="18"/>
        <v>0.15428880803266401</v>
      </c>
      <c r="S74" s="50">
        <f t="shared" si="18"/>
        <v>0.16512624963800124</v>
      </c>
      <c r="T74" s="50">
        <f>G74/G$14*100</f>
        <v>0.16367962510497269</v>
      </c>
      <c r="U74" s="50">
        <f>H74/H$14*100</f>
        <v>0.1847165364098747</v>
      </c>
    </row>
    <row r="75" spans="2:21" x14ac:dyDescent="0.25">
      <c r="B75" s="44"/>
      <c r="C75" s="70" t="s">
        <v>66</v>
      </c>
      <c r="D75" s="64">
        <v>8447</v>
      </c>
      <c r="E75" s="64">
        <v>8473</v>
      </c>
      <c r="F75" s="64">
        <v>8238</v>
      </c>
      <c r="G75" s="64">
        <v>9512</v>
      </c>
      <c r="H75" s="65">
        <v>9805</v>
      </c>
      <c r="I75" s="66">
        <f t="shared" si="12"/>
        <v>26</v>
      </c>
      <c r="J75" s="67">
        <f t="shared" si="13"/>
        <v>0.30780158636202204</v>
      </c>
      <c r="K75" s="66">
        <f t="shared" si="14"/>
        <v>-235</v>
      </c>
      <c r="L75" s="67">
        <f t="shared" si="17"/>
        <v>-2.7735158739525549</v>
      </c>
      <c r="M75" s="66">
        <f t="shared" si="0"/>
        <v>1274</v>
      </c>
      <c r="N75" s="67">
        <f t="shared" si="1"/>
        <v>15.464918669579994</v>
      </c>
      <c r="O75" s="66">
        <f t="shared" si="2"/>
        <v>293</v>
      </c>
      <c r="P75" s="67">
        <f t="shared" si="3"/>
        <v>3.0803195962994114</v>
      </c>
      <c r="Q75" s="68">
        <f t="shared" si="18"/>
        <v>0.45439263245945999</v>
      </c>
      <c r="R75" s="68">
        <f t="shared" si="18"/>
        <v>0.4006402299910396</v>
      </c>
      <c r="S75" s="68">
        <f t="shared" si="18"/>
        <v>0.37629600124975215</v>
      </c>
      <c r="T75" s="68">
        <f>G75/G$14*100</f>
        <v>0.41090540881459486</v>
      </c>
      <c r="U75" s="68">
        <f>H75/H$14*100</f>
        <v>0.40545010958111066</v>
      </c>
    </row>
    <row r="76" spans="2:21" x14ac:dyDescent="0.25">
      <c r="B76" s="44"/>
      <c r="C76" s="71" t="s">
        <v>67</v>
      </c>
      <c r="D76" s="9">
        <v>16381</v>
      </c>
      <c r="E76" s="9">
        <v>17240</v>
      </c>
      <c r="F76" s="9">
        <v>21464</v>
      </c>
      <c r="G76" s="9">
        <v>25175</v>
      </c>
      <c r="H76" s="10">
        <v>24692</v>
      </c>
      <c r="I76" s="57">
        <f t="shared" si="12"/>
        <v>859</v>
      </c>
      <c r="J76" s="58">
        <f t="shared" si="13"/>
        <v>5.2438801049996941</v>
      </c>
      <c r="K76" s="57">
        <f t="shared" si="14"/>
        <v>4224</v>
      </c>
      <c r="L76" s="58">
        <f t="shared" si="17"/>
        <v>24.501160092807424</v>
      </c>
      <c r="M76" s="57">
        <f t="shared" si="0"/>
        <v>3711</v>
      </c>
      <c r="N76" s="58">
        <f t="shared" si="1"/>
        <v>17.289414834140889</v>
      </c>
      <c r="O76" s="57">
        <f t="shared" si="2"/>
        <v>-483</v>
      </c>
      <c r="P76" s="58">
        <f t="shared" si="3"/>
        <v>-1.9185700099304865</v>
      </c>
      <c r="Q76" s="50">
        <f t="shared" si="18"/>
        <v>0.88118926391836316</v>
      </c>
      <c r="R76" s="50">
        <f t="shared" si="18"/>
        <v>0.81518205653788778</v>
      </c>
      <c r="S76" s="50">
        <f t="shared" si="18"/>
        <v>0.98043425234579773</v>
      </c>
      <c r="T76" s="50">
        <f>G76/G$14*100</f>
        <v>1.0875256167900995</v>
      </c>
      <c r="U76" s="50">
        <f>H76/H$14*100</f>
        <v>1.0210478435264443</v>
      </c>
    </row>
    <row r="77" spans="2:21" s="44" customFormat="1" x14ac:dyDescent="0.25">
      <c r="C77" s="70" t="s">
        <v>68</v>
      </c>
      <c r="D77" s="64">
        <v>5730</v>
      </c>
      <c r="E77" s="64">
        <v>6668</v>
      </c>
      <c r="F77" s="64">
        <v>7882</v>
      </c>
      <c r="G77" s="64">
        <v>8825</v>
      </c>
      <c r="H77" s="65">
        <v>9284</v>
      </c>
      <c r="I77" s="66">
        <f t="shared" si="12"/>
        <v>938</v>
      </c>
      <c r="J77" s="67">
        <f t="shared" si="13"/>
        <v>16.369982547993018</v>
      </c>
      <c r="K77" s="66">
        <f t="shared" si="14"/>
        <v>1214</v>
      </c>
      <c r="L77" s="67">
        <f t="shared" si="17"/>
        <v>18.206358728254347</v>
      </c>
      <c r="M77" s="66">
        <f t="shared" si="0"/>
        <v>943</v>
      </c>
      <c r="N77" s="67">
        <f t="shared" si="1"/>
        <v>11.963968535904593</v>
      </c>
      <c r="O77" s="66">
        <f t="shared" si="2"/>
        <v>459</v>
      </c>
      <c r="P77" s="67">
        <f t="shared" si="3"/>
        <v>5.2011331444759206</v>
      </c>
      <c r="Q77" s="68">
        <f t="shared" si="18"/>
        <v>0.30823603456762227</v>
      </c>
      <c r="R77" s="68">
        <f t="shared" si="18"/>
        <v>0.31529199263309948</v>
      </c>
      <c r="S77" s="68">
        <f t="shared" si="18"/>
        <v>0.36003460571140411</v>
      </c>
      <c r="T77" s="68">
        <f>G77/G$14*100</f>
        <v>0.38122794709722457</v>
      </c>
      <c r="U77" s="68">
        <f>H77/H$14*100</f>
        <v>0.38390604970433773</v>
      </c>
    </row>
    <row r="78" spans="2:21" ht="6" customHeight="1" x14ac:dyDescent="0.25">
      <c r="B78" s="44"/>
      <c r="C78" s="69"/>
      <c r="D78" s="7"/>
      <c r="E78" s="7"/>
      <c r="F78" s="7"/>
      <c r="G78" s="7"/>
      <c r="H78" s="7"/>
      <c r="I78" s="57"/>
      <c r="J78" s="58"/>
      <c r="K78" s="57"/>
      <c r="L78" s="58"/>
      <c r="M78" s="57"/>
      <c r="N78" s="58"/>
      <c r="O78" s="57"/>
      <c r="P78" s="58"/>
      <c r="Q78" s="50"/>
      <c r="R78" s="50"/>
      <c r="S78" s="50"/>
      <c r="T78" s="50"/>
      <c r="U78" s="50"/>
    </row>
    <row r="79" spans="2:21" ht="17.25" x14ac:dyDescent="0.25">
      <c r="B79" s="51" t="s">
        <v>95</v>
      </c>
      <c r="C79" s="72"/>
      <c r="D79" s="13">
        <v>38977</v>
      </c>
      <c r="E79" s="13">
        <v>45089</v>
      </c>
      <c r="F79" s="13">
        <v>49840</v>
      </c>
      <c r="G79" s="13">
        <v>52981</v>
      </c>
      <c r="H79" s="13">
        <v>56295</v>
      </c>
      <c r="I79" s="59">
        <f t="shared" ref="I79" si="19">E79-D79</f>
        <v>6112</v>
      </c>
      <c r="J79" s="55">
        <f t="shared" ref="J79" si="20">(E79-D79)/D79*100</f>
        <v>15.681042666187754</v>
      </c>
      <c r="K79" s="59">
        <f t="shared" ref="K79" si="21">F79-E79</f>
        <v>4751</v>
      </c>
      <c r="L79" s="55">
        <f>(F79-E79)/E79*100</f>
        <v>10.536938055845106</v>
      </c>
      <c r="M79" s="59">
        <f t="shared" ref="M79" si="22">G79-F79</f>
        <v>3141</v>
      </c>
      <c r="N79" s="55">
        <f t="shared" ref="N79" si="23">(G79-F79)/F79*100</f>
        <v>6.3021669341894055</v>
      </c>
      <c r="O79" s="59">
        <f t="shared" ref="O79" si="24">H79-G79</f>
        <v>3314</v>
      </c>
      <c r="P79" s="55">
        <f t="shared" ref="P79" si="25">(H79-G79)/G79*100</f>
        <v>6.2550725731866139</v>
      </c>
      <c r="Q79" s="63">
        <f t="shared" ref="Q79:U79" si="26">D79/D$14*100</f>
        <v>2.0967043489253427</v>
      </c>
      <c r="R79" s="63">
        <f t="shared" si="26"/>
        <v>2.1320036976355468</v>
      </c>
      <c r="S79" s="63">
        <f t="shared" si="26"/>
        <v>2.2765953753687365</v>
      </c>
      <c r="T79" s="63">
        <f t="shared" si="26"/>
        <v>2.2887068402445387</v>
      </c>
      <c r="U79" s="63">
        <f t="shared" si="26"/>
        <v>2.3278749534797174</v>
      </c>
    </row>
    <row r="80" spans="2:21" ht="6" customHeight="1" thickBot="1" x14ac:dyDescent="0.3">
      <c r="B80" s="52"/>
      <c r="C80" s="53"/>
      <c r="D80" s="15"/>
      <c r="E80" s="15"/>
      <c r="F80" s="54"/>
      <c r="G80" s="54"/>
      <c r="H80" s="54"/>
      <c r="I80" s="60"/>
      <c r="J80" s="61"/>
      <c r="K80" s="60"/>
      <c r="L80" s="61"/>
      <c r="M80" s="60"/>
      <c r="N80" s="61"/>
      <c r="O80" s="60"/>
      <c r="P80" s="61"/>
      <c r="Q80" s="62"/>
      <c r="R80" s="62"/>
      <c r="S80" s="62"/>
      <c r="T80" s="62"/>
      <c r="U80" s="62"/>
    </row>
    <row r="81" spans="2:3" x14ac:dyDescent="0.25">
      <c r="B81" s="44"/>
      <c r="C81" s="96" t="s">
        <v>94</v>
      </c>
    </row>
    <row r="82" spans="2:3" x14ac:dyDescent="0.25">
      <c r="B82" s="44"/>
      <c r="C82" s="96" t="s">
        <v>96</v>
      </c>
    </row>
    <row r="83" spans="2:3" ht="10.5" customHeight="1" x14ac:dyDescent="0.25"/>
    <row r="84" spans="2:3" x14ac:dyDescent="0.25">
      <c r="B84" s="44" t="s">
        <v>12</v>
      </c>
    </row>
  </sheetData>
  <mergeCells count="18">
    <mergeCell ref="T11:T12"/>
    <mergeCell ref="U11:U12"/>
    <mergeCell ref="K11:L11"/>
    <mergeCell ref="M11:N11"/>
    <mergeCell ref="O11:P11"/>
    <mergeCell ref="Q11:Q12"/>
    <mergeCell ref="R11:R12"/>
    <mergeCell ref="S11:S12"/>
    <mergeCell ref="B10:C12"/>
    <mergeCell ref="D10:H10"/>
    <mergeCell ref="I10:P10"/>
    <mergeCell ref="Q10:U10"/>
    <mergeCell ref="D11:D12"/>
    <mergeCell ref="E11:E12"/>
    <mergeCell ref="F11:F12"/>
    <mergeCell ref="G11:G12"/>
    <mergeCell ref="H11:H12"/>
    <mergeCell ref="I11:J11"/>
  </mergeCells>
  <printOptions horizontalCentered="1" verticalCentered="1"/>
  <pageMargins left="0.19685039370078741" right="0.19685039370078741" top="0.39370078740157483" bottom="0.39370078740157483" header="0" footer="0"/>
  <pageSetup paperSize="9" scale="83" orientation="landscape" r:id="rId1"/>
  <headerFooter alignWithMargins="0"/>
  <rowBreaks count="1" manualBreakCount="1">
    <brk id="42" min="1" max="2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B6:K51"/>
  <sheetViews>
    <sheetView zoomScaleNormal="100" zoomScaleSheetLayoutView="100" workbookViewId="0"/>
  </sheetViews>
  <sheetFormatPr baseColWidth="10" defaultRowHeight="15" x14ac:dyDescent="0.25"/>
  <cols>
    <col min="1" max="1" width="5.7109375" style="1" customWidth="1"/>
    <col min="2" max="2" width="16" style="1" customWidth="1"/>
    <col min="3" max="3" width="19.28515625" style="1" bestFit="1" customWidth="1"/>
    <col min="4" max="4" width="17.140625" style="1" customWidth="1"/>
    <col min="5" max="7" width="16" style="1" customWidth="1"/>
    <col min="8" max="16384" width="11.42578125" style="1"/>
  </cols>
  <sheetData>
    <row r="6" spans="2:2" ht="15.75" customHeight="1" x14ac:dyDescent="0.25">
      <c r="B6" s="40" t="s">
        <v>84</v>
      </c>
    </row>
    <row r="7" spans="2:2" x14ac:dyDescent="0.25">
      <c r="B7" s="40" t="s">
        <v>82</v>
      </c>
    </row>
    <row r="8" spans="2:2" x14ac:dyDescent="0.25">
      <c r="B8" s="40" t="s">
        <v>83</v>
      </c>
    </row>
    <row r="9" spans="2:2" ht="15" customHeight="1" x14ac:dyDescent="0.25">
      <c r="B9" s="75" t="s">
        <v>98</v>
      </c>
    </row>
    <row r="10" spans="2:2" ht="15" customHeight="1" x14ac:dyDescent="0.25"/>
    <row r="11" spans="2:2" ht="15" customHeight="1" x14ac:dyDescent="0.25"/>
    <row r="12" spans="2:2" x14ac:dyDescent="0.25">
      <c r="B12" s="34"/>
    </row>
    <row r="30" spans="3:4" ht="15.75" thickBot="1" x14ac:dyDescent="0.3"/>
    <row r="31" spans="3:4" x14ac:dyDescent="0.25">
      <c r="C31" s="94" t="s">
        <v>71</v>
      </c>
      <c r="D31" s="35" t="s">
        <v>70</v>
      </c>
    </row>
    <row r="32" spans="3:4" x14ac:dyDescent="0.25">
      <c r="C32" s="95"/>
      <c r="D32" s="36">
        <v>2019</v>
      </c>
    </row>
    <row r="33" spans="2:4" x14ac:dyDescent="0.25">
      <c r="C33" s="6" t="s">
        <v>6</v>
      </c>
      <c r="D33" s="7">
        <f>SUM(D34:D39)</f>
        <v>2418300</v>
      </c>
    </row>
    <row r="34" spans="2:4" ht="15" customHeight="1" x14ac:dyDescent="0.25">
      <c r="C34" s="5" t="s">
        <v>7</v>
      </c>
      <c r="D34" s="9">
        <v>1592888</v>
      </c>
    </row>
    <row r="35" spans="2:4" x14ac:dyDescent="0.25">
      <c r="C35" s="5" t="s">
        <v>11</v>
      </c>
      <c r="D35" s="37">
        <v>438284</v>
      </c>
    </row>
    <row r="36" spans="2:4" x14ac:dyDescent="0.25">
      <c r="C36" s="5" t="s">
        <v>8</v>
      </c>
      <c r="D36" s="9">
        <v>144330</v>
      </c>
    </row>
    <row r="37" spans="2:4" x14ac:dyDescent="0.25">
      <c r="C37" s="5" t="s">
        <v>9</v>
      </c>
      <c r="D37" s="9">
        <v>173635</v>
      </c>
    </row>
    <row r="38" spans="2:4" x14ac:dyDescent="0.25">
      <c r="C38" s="5" t="s">
        <v>10</v>
      </c>
      <c r="D38" s="37">
        <v>12868</v>
      </c>
    </row>
    <row r="39" spans="2:4" ht="15.75" thickBot="1" x14ac:dyDescent="0.3">
      <c r="C39" s="14" t="s">
        <v>69</v>
      </c>
      <c r="D39" s="38">
        <v>56295</v>
      </c>
    </row>
    <row r="40" spans="2:4" x14ac:dyDescent="0.25">
      <c r="C40" s="74" t="s">
        <v>74</v>
      </c>
    </row>
    <row r="41" spans="2:4" ht="18" customHeight="1" x14ac:dyDescent="0.25"/>
    <row r="42" spans="2:4" x14ac:dyDescent="0.25">
      <c r="B42" s="33" t="s">
        <v>12</v>
      </c>
    </row>
    <row r="50" spans="2:11" s="4" customFormat="1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2:11" x14ac:dyDescent="0.25">
      <c r="B51" s="4"/>
    </row>
  </sheetData>
  <sortState ref="C44:E49">
    <sortCondition descending="1" ref="D44:D49"/>
  </sortState>
  <mergeCells count="1">
    <mergeCell ref="C31:C32"/>
  </mergeCells>
  <printOptions horizontalCentered="1" verticalCentered="1"/>
  <pageMargins left="0.39370078740157483" right="0.39370078740157483" top="0.59055118110236227" bottom="0.59055118110236227" header="0" footer="0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7</vt:i4>
      </vt:variant>
    </vt:vector>
  </HeadingPairs>
  <TitlesOfParts>
    <vt:vector size="11" baseType="lpstr">
      <vt:lpstr>Llegadas</vt:lpstr>
      <vt:lpstr>Todas_vias</vt:lpstr>
      <vt:lpstr>Via_Aerea</vt:lpstr>
      <vt:lpstr>Dist_Via_Aerea</vt:lpstr>
      <vt:lpstr>Dist_Via_Aerea!Área_de_impresión</vt:lpstr>
      <vt:lpstr>Llegadas!Área_de_impresión</vt:lpstr>
      <vt:lpstr>Todas_vias!Área_de_impresión</vt:lpstr>
      <vt:lpstr>Via_Aerea!Área_de_impresión</vt:lpstr>
      <vt:lpstr>Dist_Via_Aerea!Títulos_a_imprimir</vt:lpstr>
      <vt:lpstr>Todas_vias!Títulos_a_imprimir</vt:lpstr>
      <vt:lpstr>Via_Aerea!Títulos_a_imprimir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ORLANDO MUÑOZ RECALDE</dc:creator>
  <cp:lastModifiedBy>ORLANDO MUÑOZ RECALDE</cp:lastModifiedBy>
  <cp:lastPrinted>2020-02-12T20:58:02Z</cp:lastPrinted>
  <dcterms:created xsi:type="dcterms:W3CDTF">2016-02-26T21:27:14Z</dcterms:created>
  <dcterms:modified xsi:type="dcterms:W3CDTF">2020-02-12T21:07:23Z</dcterms:modified>
</cp:coreProperties>
</file>